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Shir\Desktop\גיבוי 090325\משרד החינוך\צמצום פערים ערבים\"/>
    </mc:Choice>
  </mc:AlternateContent>
  <xr:revisionPtr revIDLastSave="0" documentId="13_ncr:1_{4E8753A4-3E0B-4962-8221-DEA355C2D9EE}" xr6:coauthVersionLast="47" xr6:coauthVersionMax="47" xr10:uidLastSave="{00000000-0000-0000-0000-000000000000}"/>
  <bookViews>
    <workbookView xWindow="-120" yWindow="-120" windowWidth="20730" windowHeight="11160" tabRatio="805" activeTab="2" xr2:uid="{B45F61DA-838B-4264-B691-B99A294F6501}"/>
  </bookViews>
  <sheets>
    <sheet name="מחוון" sheetId="22" r:id="rId1"/>
    <sheet name="קריטריונים" sheetId="16" r:id="rId2"/>
    <sheet name="סיכום הצעות" sheetId="2" r:id="rId3"/>
  </sheets>
  <definedNames>
    <definedName name="_Ref216794116" localSheetId="0">מחוון!$D$45</definedName>
    <definedName name="_Ref216794121" localSheetId="0">מחוון!$D$49</definedName>
    <definedName name="_xlnm.Print_Area" localSheetId="0">מחוון!$A$1:$K$60</definedName>
    <definedName name="_xlnm.Print_Area" localSheetId="2">'סיכום הצעות'!$A$1:$M$30</definedName>
    <definedName name="_xlnm.Print_Area" localSheetId="1">קריטריונים!$A$1:$M$21</definedName>
    <definedName name="_xlnm.Print_Titles" localSheetId="0">מחוון!$1:$3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1" i="22" l="1"/>
  <c r="F42" i="22"/>
  <c r="F43" i="22"/>
  <c r="F44" i="22"/>
  <c r="D17" i="16"/>
  <c r="D15" i="16"/>
  <c r="D16" i="16"/>
  <c r="D14" i="16"/>
  <c r="F46" i="22"/>
  <c r="F47" i="22"/>
  <c r="F48" i="22"/>
  <c r="F49" i="22"/>
  <c r="L41" i="22" s="1"/>
  <c r="F50" i="22"/>
  <c r="F51" i="22"/>
  <c r="F52" i="22"/>
  <c r="F45" i="22"/>
  <c r="I7" i="2"/>
  <c r="L5" i="22"/>
  <c r="L21" i="22"/>
  <c r="F19" i="22"/>
  <c r="F20" i="22"/>
  <c r="F18" i="22"/>
  <c r="I3" i="2" l="1"/>
  <c r="K3" i="2"/>
  <c r="C2" i="16"/>
  <c r="D1" i="16"/>
  <c r="E26" i="22"/>
  <c r="E10" i="22"/>
  <c r="H9" i="22"/>
  <c r="L36" i="22"/>
  <c r="H20" i="22"/>
  <c r="H19" i="22"/>
  <c r="L18" i="22"/>
  <c r="H18" i="22"/>
  <c r="H13" i="22"/>
  <c r="H21" i="22"/>
  <c r="H25" i="22"/>
  <c r="H5" i="22"/>
  <c r="E6" i="22"/>
  <c r="E14" i="22"/>
  <c r="E22" i="22"/>
  <c r="M3" i="22"/>
  <c r="H17" i="22"/>
  <c r="H29" i="22"/>
  <c r="J20" i="2"/>
  <c r="C25" i="2"/>
  <c r="D7" i="16"/>
  <c r="D9" i="16"/>
  <c r="D13" i="16"/>
</calcChain>
</file>

<file path=xl/sharedStrings.xml><?xml version="1.0" encoding="utf-8"?>
<sst xmlns="http://schemas.openxmlformats.org/spreadsheetml/2006/main" count="224" uniqueCount="137">
  <si>
    <t>דף:</t>
  </si>
  <si>
    <t>מתוך:</t>
  </si>
  <si>
    <t>פרוט הנושא</t>
  </si>
  <si>
    <t>משקל</t>
  </si>
  <si>
    <t>יחסי</t>
  </si>
  <si>
    <t>הצעה:</t>
  </si>
  <si>
    <t>ערך</t>
  </si>
  <si>
    <t>ציון</t>
  </si>
  <si>
    <t>הערות</t>
  </si>
  <si>
    <t>ציון משוקלל לנושא</t>
  </si>
  <si>
    <t>מספר</t>
  </si>
  <si>
    <t>שם המציע</t>
  </si>
  <si>
    <t>הקריטריון</t>
  </si>
  <si>
    <t>משקל יחסי =&gt;</t>
  </si>
  <si>
    <t>ציון מוחלט =&gt;</t>
  </si>
  <si>
    <t>ציון יחסי  =&gt;&gt;</t>
  </si>
  <si>
    <t>סה"כ</t>
  </si>
  <si>
    <t>הערכה כוללת</t>
  </si>
  <si>
    <t>משרד החינוך</t>
  </si>
  <si>
    <r>
      <t xml:space="preserve">ציון </t>
    </r>
    <r>
      <rPr>
        <sz val="9"/>
        <rFont val="Arial"/>
        <family val="2"/>
        <charset val="177"/>
      </rPr>
      <t>1-10</t>
    </r>
  </si>
  <si>
    <t>מכרז מס':</t>
  </si>
  <si>
    <t>קוד מכרז:</t>
  </si>
  <si>
    <t>תאריך עדכון:</t>
  </si>
  <si>
    <t>סה"כ הצעת המחיר כולל מע"מ</t>
  </si>
  <si>
    <t>המשרד</t>
  </si>
  <si>
    <t>ציון מעבר מציון כולל של סעיפי האיכות לציון המחיר</t>
  </si>
  <si>
    <t>התאמה של נסיון המציע לפעילות הנדרשת במכרז</t>
  </si>
  <si>
    <t>היחידה</t>
  </si>
  <si>
    <t xml:space="preserve">משרד החינוך </t>
  </si>
  <si>
    <t>סה"כ משקל סעיפי איכות:</t>
  </si>
  <si>
    <t>משקל מחיר:</t>
  </si>
  <si>
    <t>משקל סעיפי האיכות</t>
  </si>
  <si>
    <t>משקל  מחיר</t>
  </si>
  <si>
    <t>חוות דעת</t>
  </si>
  <si>
    <t>ניסיון של מנהל הפרויקט</t>
  </si>
  <si>
    <t>הכשרה של מנהל הפרויקט</t>
  </si>
  <si>
    <t xml:space="preserve">ציון מינימום נדרש בכל אחד מסעיפי האיכות בפני עצמו הינו </t>
  </si>
  <si>
    <t>חוות דעת על המציע</t>
  </si>
  <si>
    <t>צוות המציע</t>
  </si>
  <si>
    <t>נסיון הגוף המציע</t>
  </si>
  <si>
    <t>מנהל הפרויקט</t>
  </si>
  <si>
    <t>ציון סעיפי האיכות</t>
  </si>
  <si>
    <t>מחיר משוקלל</t>
  </si>
  <si>
    <t>ציון המחיר</t>
  </si>
  <si>
    <t>ציון כולל</t>
  </si>
  <si>
    <t>דירוג יחסי</t>
  </si>
  <si>
    <t>מס' מציע: ______________________</t>
  </si>
  <si>
    <t>סעיף ראשי</t>
  </si>
  <si>
    <t>סעיף משנה</t>
  </si>
  <si>
    <t>מרכיב ציון</t>
  </si>
  <si>
    <t>היקף שהוצג</t>
  </si>
  <si>
    <t>ציון משוקלל לסעיף</t>
  </si>
  <si>
    <t>היקף מינימום</t>
  </si>
  <si>
    <t>היקף מקסימום</t>
  </si>
  <si>
    <t>ניסיון המציע</t>
  </si>
  <si>
    <t>ציון 1 - 10</t>
  </si>
  <si>
    <t>שם וחתימה</t>
  </si>
  <si>
    <t>ההיקף הנדרש</t>
  </si>
  <si>
    <t>מנהל הפרוייקט</t>
  </si>
  <si>
    <t>שנות ניסיון</t>
  </si>
  <si>
    <t>הכשרה</t>
  </si>
  <si>
    <t>התאמת הניסיון המוצג לנדרש במכרז</t>
  </si>
  <si>
    <t>עפ"י היקפים מינימליים נדרשים</t>
  </si>
  <si>
    <t>עפ"י המחוון</t>
  </si>
  <si>
    <t>פסול</t>
  </si>
  <si>
    <t>יחידת חישוב</t>
  </si>
  <si>
    <t>כמות</t>
  </si>
  <si>
    <t>יחידת ספירה</t>
  </si>
  <si>
    <t>נסיון המציע</t>
  </si>
  <si>
    <t>הצעת המחיר</t>
  </si>
  <si>
    <t>הערה : בכל הקשור לתנאי סף - אם פסול באחד הפרטים ההצעה תפסל על הסף ולא ייערך שיקלול של המרכיבים האחרים</t>
  </si>
  <si>
    <t>מינ'</t>
  </si>
  <si>
    <t>מקס'</t>
  </si>
  <si>
    <t>הפרש</t>
  </si>
  <si>
    <t>חוות דעת מס' 1</t>
  </si>
  <si>
    <t>חוות דעת מס' 2</t>
  </si>
  <si>
    <t>חוות דעת מס' 3</t>
  </si>
  <si>
    <t>ציון סופי משוקלל</t>
  </si>
  <si>
    <t>התאמה הניסיון לנדרש</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</si>
  <si>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</si>
  <si>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אגף א' חינוך על יסודי</t>
  </si>
  <si>
    <t>מחיר לשעת ליווי בית ספרי שבוצעה בפועל</t>
  </si>
  <si>
    <t>שעה</t>
  </si>
  <si>
    <r>
      <t xml:space="preserve">שנות ניסיון בביצוע הפעילות
</t>
    </r>
    <r>
      <rPr>
        <b/>
        <sz val="11"/>
        <color indexed="10"/>
        <rFont val="Arial"/>
        <family val="2"/>
      </rPr>
      <t/>
    </r>
  </si>
  <si>
    <t>פחות מ- 3 שנים</t>
  </si>
  <si>
    <t>3 שנים</t>
  </si>
  <si>
    <t>4 שנים</t>
  </si>
  <si>
    <t>5 שנים ומעלה</t>
  </si>
  <si>
    <t>פחות מ- 30 בתי ספר</t>
  </si>
  <si>
    <t>30 בתי ספר</t>
  </si>
  <si>
    <t>פחות מ- 1 פרוייקט</t>
  </si>
  <si>
    <t>1 פרוייקט</t>
  </si>
  <si>
    <t xml:space="preserve">2 פרוייקטים </t>
  </si>
  <si>
    <t xml:space="preserve"> 3 פרוייקטים ומעלה</t>
  </si>
  <si>
    <t>פחות מ- 4 שנים</t>
  </si>
  <si>
    <t>5-7 שנים</t>
  </si>
  <si>
    <t>8 שנים ומעלה</t>
  </si>
  <si>
    <t>לכל שנה +0.75</t>
  </si>
  <si>
    <t>פחות מתואר ראשון</t>
  </si>
  <si>
    <t>תואר ראשון</t>
  </si>
  <si>
    <t>תואר שני</t>
  </si>
  <si>
    <t>תואר שלישי</t>
  </si>
  <si>
    <t xml:space="preserve">בתי ספר שבמסגרת פרוייקטי ליווי  או הדרכה או הטמעה בתחום החינוך </t>
  </si>
  <si>
    <t>הנושא: ליווי בתי ספר בחינוך העל יסודי לקידום הישגים לימודיים וצמצום פערים חברתיים ורגשיים</t>
  </si>
  <si>
    <t>פחות מ- 100 בתי ספר</t>
  </si>
  <si>
    <t>100 - 150 בתי ספר</t>
  </si>
  <si>
    <t>151 - 200 בתי ספר</t>
  </si>
  <si>
    <t>201 בתי ספר ומעלה</t>
  </si>
  <si>
    <t>31-60 בתי ספר</t>
  </si>
  <si>
    <t>61 בתי ספר ומעלה</t>
  </si>
  <si>
    <t>ניסיון בניהול פרוייקטים ארציים</t>
  </si>
  <si>
    <t xml:space="preserve">התרשמות כללית </t>
  </si>
  <si>
    <t xml:space="preserve">ניסיון בעבודה במערכת החינוך העל יסודית </t>
  </si>
  <si>
    <t xml:space="preserve">ניסיון בעבודה במערכת החינוך של המגזר הערבי והבדואי </t>
  </si>
  <si>
    <t>התרשמות ממנהל הפרוייקט המוצע בהתאם לראיון שייערך</t>
  </si>
  <si>
    <t>היכרות עם אתגרי התוכנית</t>
  </si>
  <si>
    <t>ראיון מנהל פרוייקט</t>
  </si>
  <si>
    <t>ניסיון מנהל הפרויקט וחוות דעת</t>
  </si>
  <si>
    <t>35/12.2025</t>
  </si>
  <si>
    <t>חוות דעת אודות מנהל הפרוייקט</t>
  </si>
  <si>
    <t>ניסיון בביצוע פרוייקטים של ליווי פדגוגי כנדרש בתנאי הסף 2.7.5</t>
  </si>
  <si>
    <t>מספר פרוייקטים העומדים בתנאי הסף שהופעלו בשש השנים האחרונות</t>
  </si>
  <si>
    <t>בתי ספר שנכללו במסגרת פרוייקטי הליווי</t>
  </si>
  <si>
    <t>ניסיון בהפעלת פרוייקטים</t>
  </si>
  <si>
    <t>ראיון מובילים מקצועיים</t>
  </si>
  <si>
    <t>התרשמות מהמובילים המקצועיים המוצעים בהתאם לראיון שייערך</t>
  </si>
  <si>
    <t>מוביל קידום הישגים לימודיים</t>
  </si>
  <si>
    <t>ניסיון בקידום הישגים לימודיים</t>
  </si>
  <si>
    <t>מוביל מניעת נשירה ושיפור ההתמדה</t>
  </si>
  <si>
    <t>ניסיון במניעת נשירה ושיפור התמדה</t>
  </si>
  <si>
    <t>מוביל חיזוק תפקודי למידה</t>
  </si>
  <si>
    <t>ניסיון בחיזוק תפקודי למידה</t>
  </si>
  <si>
    <t>חוות דעת שנלקחה מאנשי הקשר</t>
  </si>
  <si>
    <t>ראיון מוביל קידום הישגים לימודיים</t>
  </si>
  <si>
    <t>ראיון מוביל מניעת נשירה ושיפור ההתמדה</t>
  </si>
  <si>
    <t>ראיון מוביל חיזוק תפקודי למידה</t>
  </si>
  <si>
    <t>מובילי תחומים</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</si>
</sst>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8" formatCode="0.0%"/>
  </numFmts>
  <fonts count="34" x14ac:knownFonts="1">
    <font>
      <sz val="10"/>
      <name val="Arial"/>
      <charset val="177"/>
    </font>
    <font>
      <sz val="10"/>
      <name val="Arial"/>
      <charset val="177"/>
    </font>
    <font>
      <sz val="9"/>
      <name val="Arial"/>
      <family val="2"/>
      <charset val="177"/>
    </font>
    <font>
      <sz val="8"/>
      <name val="Arial"/>
      <family val="2"/>
      <charset val="177"/>
    </font>
    <font>
      <b/>
      <sz val="10"/>
      <name val="Arial"/>
      <family val="2"/>
      <charset val="177"/>
    </font>
    <font>
      <b/>
      <sz val="11"/>
      <name val="Arial"/>
      <family val="2"/>
      <charset val="177"/>
    </font>
    <font>
      <b/>
      <sz val="9"/>
      <name val="Arial"/>
      <family val="2"/>
      <charset val="177"/>
    </font>
    <font>
      <sz val="11"/>
      <name val="Arial"/>
      <family val="2"/>
      <charset val="177"/>
    </font>
    <font>
      <sz val="10"/>
      <name val="Arial"/>
      <family val="2"/>
      <charset val="177"/>
    </font>
    <font>
      <b/>
      <sz val="14"/>
      <name val="David"/>
      <family val="2"/>
      <charset val="177"/>
    </font>
    <font>
      <b/>
      <sz val="12"/>
      <name val="David"/>
      <family val="2"/>
      <charset val="177"/>
    </font>
    <font>
      <sz val="11"/>
      <name val="David"/>
      <family val="2"/>
      <charset val="177"/>
    </font>
    <font>
      <sz val="10"/>
      <name val="David"/>
      <family val="2"/>
      <charset val="177"/>
    </font>
    <font>
      <sz val="9"/>
      <name val="David"/>
      <family val="2"/>
      <charset val="177"/>
    </font>
    <font>
      <b/>
      <sz val="9"/>
      <name val="David"/>
      <family val="2"/>
      <charset val="177"/>
    </font>
    <font>
      <sz val="72"/>
      <name val="David"/>
      <family val="2"/>
      <charset val="177"/>
    </font>
    <font>
      <b/>
      <sz val="10"/>
      <name val="David"/>
      <family val="2"/>
      <charset val="177"/>
    </font>
    <font>
      <b/>
      <sz val="11"/>
      <name val="David"/>
      <family val="2"/>
      <charset val="177"/>
    </font>
    <font>
      <b/>
      <sz val="8"/>
      <name val="Arial"/>
      <family val="2"/>
      <charset val="177"/>
    </font>
    <font>
      <sz val="9"/>
      <name val="Arial"/>
      <family val="2"/>
    </font>
    <font>
      <b/>
      <sz val="10"/>
      <name val="Arial"/>
      <family val="2"/>
    </font>
    <font>
      <b/>
      <u/>
      <sz val="12"/>
      <name val="Arial"/>
      <family val="2"/>
    </font>
    <font>
      <b/>
      <sz val="12"/>
      <name val="Arial"/>
      <family val="2"/>
    </font>
    <font>
      <b/>
      <sz val="9"/>
      <name val="Arial"/>
      <family val="2"/>
    </font>
    <font>
      <b/>
      <i/>
      <sz val="10"/>
      <name val="Arial"/>
      <family val="2"/>
    </font>
    <font>
      <sz val="8"/>
      <name val="Arial"/>
      <family val="2"/>
    </font>
    <font>
      <b/>
      <sz val="11"/>
      <color indexed="10"/>
      <name val="Arial"/>
      <family val="2"/>
    </font>
    <font>
      <sz val="10"/>
      <name val="Arial"/>
      <family val="2"/>
    </font>
    <font>
      <b/>
      <sz val="9"/>
      <name val="David"/>
      <family val="2"/>
      <charset val="177"/>
    </font>
    <font>
      <sz val="9"/>
      <name val="David"/>
      <family val="2"/>
      <charset val="177"/>
    </font>
    <font>
      <b/>
      <i/>
      <sz val="11"/>
      <name val="David"/>
      <family val="2"/>
      <charset val="177"/>
    </font>
    <font>
      <sz val="12"/>
      <name val="Arial"/>
      <family val="2"/>
    </font>
    <font>
      <sz val="12"/>
      <name val="Calibri"/>
      <family val="2"/>
      <scheme val="minor"/>
    </font>
    <font>
      <b/>
      <sz val="12"/>
      <name val="David"/>
      <family val="2"/>
    </font>
  </fonts>
  <fills count="3">
    <fill>
      <patternFill patternType="none"/>
    </fill>
    <fill>
      <patternFill patternType="gray125"/>
    </fill>
    <fill>
      <patternFill patternType="solid">
        <fgColor indexed="42"/>
        <bgColor indexed="64"/>
      </patternFill>
    </fill>
  </fills>
  <borders count="75">
    <border>
      <left/>
      <right/>
      <top/>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right style="double">
        <color indexed="64"/>
      </right>
      <top style="double">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style="double">
        <color indexed="64"/>
      </right>
      <top/>
      <bottom style="double">
        <color indexed="64"/>
      </bottom>
      <diagonal/>
    </border>
    <border>
      <left/>
      <right style="double">
        <color indexed="64"/>
      </right>
      <top/>
      <bottom/>
      <diagonal/>
    </border>
    <border>
      <left/>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thin">
        <color indexed="64"/>
      </right>
      <top style="double">
        <color indexed="64"/>
      </top>
      <bottom style="double">
        <color indexed="64"/>
      </bottom>
      <diagonal/>
    </border>
    <border>
      <left/>
      <right/>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thin">
        <color indexed="64"/>
      </bottom>
      <diagonal/>
    </border>
    <border>
      <left/>
      <right style="double">
        <color indexed="64"/>
      </right>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double">
        <color indexed="64"/>
      </right>
      <top/>
      <bottom/>
      <diagonal/>
    </border>
    <border>
      <left style="thin">
        <color indexed="64"/>
      </left>
      <right/>
      <top/>
      <bottom/>
      <diagonal/>
    </border>
    <border>
      <left/>
      <right style="double">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top style="medium">
        <color indexed="64"/>
      </top>
      <bottom style="double">
        <color indexed="64"/>
      </bottom>
      <diagonal/>
    </border>
    <border>
      <left style="double">
        <color indexed="64"/>
      </left>
      <right style="double">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64"/>
      </left>
      <right style="double">
        <color indexed="64"/>
      </right>
      <top style="double">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top style="thin">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double">
        <color indexed="64"/>
      </right>
      <top style="double">
        <color indexed="64"/>
      </top>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thin">
        <color indexed="64"/>
      </left>
      <right style="double">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thin">
        <color indexed="64"/>
      </left>
      <right style="thin">
        <color indexed="64"/>
      </right>
      <top style="double">
        <color indexed="64"/>
      </top>
      <bottom/>
      <diagonal/>
    </border>
    <border>
      <left/>
      <right/>
      <top style="medium">
        <color indexed="64"/>
      </top>
      <bottom style="thin">
        <color indexed="64"/>
      </bottom>
      <diagonal/>
    </border>
    <border>
      <left style="thin">
        <color indexed="64"/>
      </left>
      <right/>
      <top/>
      <bottom style="double">
        <color indexed="64"/>
      </bottom>
      <diagonal/>
    </border>
    <border>
      <left style="thin">
        <color indexed="64"/>
      </left>
      <right/>
      <top/>
      <bottom style="thin">
        <color indexed="64"/>
      </bottom>
      <diagonal/>
    </border>
    <border>
      <left style="thin">
        <color indexed="64"/>
      </left>
      <right/>
      <top style="double">
        <color indexed="64"/>
      </top>
      <bottom style="double">
        <color indexed="64"/>
      </bottom>
      <diagonal/>
    </border>
    <border diagonalUp="1" diagonalDown="1">
      <left style="thin">
        <color indexed="64"/>
      </left>
      <right style="thin">
        <color indexed="64"/>
      </right>
      <top style="thin">
        <color indexed="64"/>
      </top>
      <bottom style="thin">
        <color indexed="64"/>
      </bottom>
      <diagonal style="dotted">
        <color indexed="64"/>
      </diagonal>
    </border>
    <border>
      <left/>
      <right/>
      <top style="medium">
        <color indexed="64"/>
      </top>
      <bottom/>
      <diagonal/>
    </border>
    <border>
      <left style="thin">
        <color indexed="64"/>
      </left>
      <right style="double">
        <color indexed="64"/>
      </right>
      <top style="medium">
        <color indexed="64"/>
      </top>
      <bottom/>
      <diagonal/>
    </border>
    <border>
      <left style="thin">
        <color indexed="64"/>
      </left>
      <right/>
      <top style="medium">
        <color indexed="64"/>
      </top>
      <bottom/>
      <diagonal/>
    </border>
  </borders>
  <cellStyleXfs count="3">
    <xf numFmtId="0" fontId="0" fillId="0" borderId="0"/>
    <xf numFmtId="0" fontId="27" fillId="0" borderId="0"/>
    <xf numFmtId="9" fontId="1" fillId="0" borderId="0" applyFont="0" applyFill="0" applyBorder="0" applyAlignment="0" applyProtection="0"/>
  </cellStyleXfs>
  <cellXfs count="264">
    <xf numFmtId="0" fontId="0" fillId="0" borderId="0" xfId="0"/>
    <xf numFmtId="9" fontId="6" fillId="0" borderId="1" xfId="0" applyNumberFormat="1" applyFont="1" applyBorder="1" applyAlignment="1">
      <alignment horizontal="center" vertical="center"/>
    </xf>
    <xf numFmtId="9" fontId="6" fillId="0" borderId="2" xfId="0" applyNumberFormat="1" applyFont="1" applyBorder="1" applyAlignment="1">
      <alignment horizontal="center" vertical="center"/>
    </xf>
    <xf numFmtId="9" fontId="6" fillId="0" borderId="3" xfId="0" applyNumberFormat="1" applyFont="1" applyBorder="1" applyAlignment="1">
      <alignment horizontal="center" vertical="center"/>
    </xf>
    <xf numFmtId="0" fontId="3" fillId="0" borderId="1" xfId="0" applyFont="1" applyBorder="1" applyAlignment="1">
      <alignment horizontal="center" vertical="center"/>
    </xf>
    <xf numFmtId="9" fontId="5" fillId="0" borderId="4" xfId="0" applyNumberFormat="1" applyFont="1" applyBorder="1" applyAlignment="1">
      <alignment horizontal="centerContinuous" vertical="center"/>
    </xf>
    <xf numFmtId="0" fontId="10" fillId="0" borderId="5" xfId="0" applyFont="1" applyBorder="1" applyAlignment="1">
      <alignment horizontal="centerContinuous" vertical="center" readingOrder="2"/>
    </xf>
    <xf numFmtId="0" fontId="9" fillId="0" borderId="6" xfId="0" applyFont="1" applyBorder="1" applyAlignment="1">
      <alignment horizontal="center" vertical="center" readingOrder="2"/>
    </xf>
    <xf numFmtId="0" fontId="12" fillId="0" borderId="0" xfId="0" applyFont="1" applyAlignment="1">
      <alignment readingOrder="2"/>
    </xf>
    <xf numFmtId="0" fontId="10" fillId="0" borderId="1" xfId="0" applyFont="1" applyBorder="1" applyAlignment="1">
      <alignment horizontal="center" vertical="center" readingOrder="2"/>
    </xf>
    <xf numFmtId="0" fontId="12" fillId="0" borderId="0" xfId="0" applyFont="1" applyAlignment="1">
      <alignment horizontal="center" readingOrder="2"/>
    </xf>
    <xf numFmtId="0" fontId="12" fillId="0" borderId="0" xfId="0" applyFont="1"/>
    <xf numFmtId="0" fontId="11" fillId="0" borderId="7" xfId="0" applyFont="1" applyBorder="1" applyAlignment="1">
      <alignment horizontal="centerContinuous" vertical="center"/>
    </xf>
    <xf numFmtId="0" fontId="11" fillId="0" borderId="0" xfId="0" applyFont="1" applyAlignment="1">
      <alignment horizontal="centerContinuous" vertical="center"/>
    </xf>
    <xf numFmtId="0" fontId="11" fillId="0" borderId="8" xfId="0" applyFont="1" applyBorder="1" applyAlignment="1">
      <alignment horizontal="centerContinuous" vertical="center"/>
    </xf>
    <xf numFmtId="0" fontId="11" fillId="0" borderId="0" xfId="0" applyFont="1"/>
    <xf numFmtId="0" fontId="11" fillId="0" borderId="9" xfId="0" applyFont="1" applyBorder="1" applyAlignment="1">
      <alignment horizontal="center" vertical="center"/>
    </xf>
    <xf numFmtId="0" fontId="12" fillId="0" borderId="10" xfId="0" applyFont="1" applyBorder="1"/>
    <xf numFmtId="0" fontId="12" fillId="0" borderId="11" xfId="0" applyFont="1" applyBorder="1"/>
    <xf numFmtId="0" fontId="12" fillId="0" borderId="12" xfId="0" applyFont="1" applyBorder="1"/>
    <xf numFmtId="0" fontId="12" fillId="0" borderId="5" xfId="0" applyFont="1" applyBorder="1"/>
    <xf numFmtId="0" fontId="12" fillId="0" borderId="6" xfId="0" applyFont="1" applyBorder="1"/>
    <xf numFmtId="0" fontId="12" fillId="0" borderId="4" xfId="0" applyFont="1" applyBorder="1"/>
    <xf numFmtId="0" fontId="12" fillId="0" borderId="7" xfId="0" applyFont="1" applyBorder="1"/>
    <xf numFmtId="9" fontId="16" fillId="0" borderId="0" xfId="0" applyNumberFormat="1" applyFont="1" applyAlignment="1">
      <alignment horizontal="center"/>
    </xf>
    <xf numFmtId="0" fontId="12" fillId="0" borderId="13" xfId="0" applyFont="1" applyBorder="1"/>
    <xf numFmtId="0" fontId="12" fillId="0" borderId="1" xfId="0" applyFont="1" applyBorder="1"/>
    <xf numFmtId="0" fontId="12" fillId="0" borderId="14" xfId="0" applyFont="1" applyBorder="1"/>
    <xf numFmtId="0" fontId="8" fillId="0" borderId="11" xfId="0" applyFont="1" applyBorder="1" applyAlignment="1">
      <alignment horizontal="center"/>
    </xf>
    <xf numFmtId="0" fontId="8" fillId="0" borderId="15" xfId="0" applyFont="1" applyBorder="1" applyAlignment="1">
      <alignment horizontal="center"/>
    </xf>
    <xf numFmtId="0" fontId="8" fillId="0" borderId="16" xfId="0" applyFont="1" applyBorder="1" applyAlignment="1">
      <alignment horizontal="center"/>
    </xf>
    <xf numFmtId="0" fontId="8" fillId="0" borderId="12" xfId="0" applyFont="1" applyBorder="1"/>
    <xf numFmtId="0" fontId="8" fillId="0" borderId="17" xfId="0" applyFont="1" applyBorder="1"/>
    <xf numFmtId="0" fontId="17" fillId="0" borderId="18" xfId="0" applyFont="1" applyBorder="1" applyAlignment="1">
      <alignment horizontal="center" vertical="center" readingOrder="2"/>
    </xf>
    <xf numFmtId="0" fontId="17" fillId="0" borderId="5" xfId="0" applyFont="1" applyBorder="1" applyAlignment="1">
      <alignment vertical="center"/>
    </xf>
    <xf numFmtId="0" fontId="5" fillId="0" borderId="4" xfId="0" applyFont="1" applyBorder="1" applyAlignment="1">
      <alignment vertical="center"/>
    </xf>
    <xf numFmtId="0" fontId="14" fillId="0" borderId="6" xfId="0" applyFont="1" applyBorder="1" applyAlignment="1">
      <alignment vertical="center"/>
    </xf>
    <xf numFmtId="0" fontId="18" fillId="0" borderId="4" xfId="0" applyFont="1" applyBorder="1" applyAlignment="1">
      <alignment vertical="center"/>
    </xf>
    <xf numFmtId="0" fontId="17" fillId="0" borderId="13" xfId="0" applyFont="1" applyBorder="1" applyAlignment="1">
      <alignment vertical="center"/>
    </xf>
    <xf numFmtId="0" fontId="5" fillId="0" borderId="14" xfId="0" applyFont="1" applyBorder="1" applyAlignment="1">
      <alignment vertical="center"/>
    </xf>
    <xf numFmtId="0" fontId="14" fillId="0" borderId="13" xfId="0" applyFont="1" applyBorder="1" applyAlignment="1">
      <alignment vertical="center"/>
    </xf>
    <xf numFmtId="22" fontId="4" fillId="0" borderId="14" xfId="0" applyNumberFormat="1" applyFont="1" applyBorder="1" applyAlignment="1">
      <alignment horizontal="center" vertical="center"/>
    </xf>
    <xf numFmtId="0" fontId="17" fillId="0" borderId="13" xfId="0" applyFont="1" applyBorder="1" applyAlignment="1">
      <alignment horizontal="center" vertical="center" readingOrder="2"/>
    </xf>
    <xf numFmtId="0" fontId="5" fillId="0" borderId="4" xfId="0" applyFont="1" applyBorder="1" applyAlignment="1">
      <alignment horizontal="center" vertical="center"/>
    </xf>
    <xf numFmtId="0" fontId="5" fillId="0" borderId="14" xfId="0" applyFont="1" applyBorder="1" applyAlignment="1">
      <alignment horizontal="center" vertical="center"/>
    </xf>
    <xf numFmtId="0" fontId="16" fillId="0" borderId="9" xfId="0" applyFont="1" applyBorder="1" applyAlignment="1">
      <alignment horizontal="center" vertical="center" readingOrder="2"/>
    </xf>
    <xf numFmtId="3" fontId="8" fillId="0" borderId="19" xfId="0" applyNumberFormat="1" applyFont="1" applyBorder="1" applyAlignment="1">
      <alignment horizontal="center"/>
    </xf>
    <xf numFmtId="0" fontId="10" fillId="0" borderId="0" xfId="0" applyFont="1"/>
    <xf numFmtId="0" fontId="17" fillId="0" borderId="0" xfId="0" applyFont="1" applyAlignment="1">
      <alignment horizontal="center" vertical="center"/>
    </xf>
    <xf numFmtId="9" fontId="17" fillId="0" borderId="0" xfId="0" applyNumberFormat="1" applyFont="1" applyAlignment="1">
      <alignment horizontal="center" vertical="center"/>
    </xf>
    <xf numFmtId="0" fontId="17" fillId="0" borderId="0" xfId="0" applyFont="1" applyAlignment="1">
      <alignment horizontal="right" vertical="center"/>
    </xf>
    <xf numFmtId="0" fontId="17" fillId="0" borderId="0" xfId="0" applyFont="1" applyAlignment="1">
      <alignment horizontal="right" vertical="center" wrapText="1"/>
    </xf>
    <xf numFmtId="0" fontId="11" fillId="0" borderId="4" xfId="0" applyFont="1" applyBorder="1" applyAlignment="1">
      <alignment horizontal="center" vertical="center" wrapText="1" readingOrder="2"/>
    </xf>
    <xf numFmtId="0" fontId="11" fillId="0" borderId="20" xfId="0" applyFont="1" applyBorder="1" applyAlignment="1">
      <alignment horizontal="center" vertical="center" wrapText="1" readingOrder="2"/>
    </xf>
    <xf numFmtId="0" fontId="12" fillId="0" borderId="0" xfId="0" applyFont="1" applyAlignment="1">
      <alignment horizontal="center" vertical="center" wrapText="1" readingOrder="2"/>
    </xf>
    <xf numFmtId="0" fontId="11" fillId="0" borderId="14" xfId="0" applyFont="1" applyBorder="1" applyAlignment="1">
      <alignment horizontal="center" vertical="center" wrapText="1" readingOrder="2"/>
    </xf>
    <xf numFmtId="0" fontId="11" fillId="0" borderId="1" xfId="0" applyFont="1" applyBorder="1" applyAlignment="1">
      <alignment horizontal="center" vertical="center" wrapText="1" readingOrder="2"/>
    </xf>
    <xf numFmtId="0" fontId="11" fillId="0" borderId="21" xfId="0" applyFont="1" applyBorder="1" applyAlignment="1">
      <alignment horizontal="center" vertical="center" wrapText="1" readingOrder="2"/>
    </xf>
    <xf numFmtId="0" fontId="15" fillId="0" borderId="0" xfId="0" applyFont="1" applyAlignment="1">
      <alignment horizontal="center" vertical="center" wrapText="1" readingOrder="2"/>
    </xf>
    <xf numFmtId="0" fontId="13" fillId="0" borderId="22" xfId="0" applyFont="1" applyBorder="1" applyAlignment="1">
      <alignment horizontal="center" vertical="center" wrapText="1" readingOrder="2"/>
    </xf>
    <xf numFmtId="9" fontId="2" fillId="0" borderId="23" xfId="0" applyNumberFormat="1" applyFont="1" applyBorder="1" applyAlignment="1">
      <alignment horizontal="center" vertical="center" wrapText="1" readingOrder="2"/>
    </xf>
    <xf numFmtId="0" fontId="12" fillId="0" borderId="24" xfId="0" applyFont="1" applyBorder="1" applyAlignment="1">
      <alignment horizontal="center" vertical="center" wrapText="1" readingOrder="2"/>
    </xf>
    <xf numFmtId="9" fontId="2" fillId="0" borderId="25" xfId="0" applyNumberFormat="1" applyFont="1" applyBorder="1" applyAlignment="1">
      <alignment horizontal="center" vertical="center" wrapText="1" readingOrder="2"/>
    </xf>
    <xf numFmtId="0" fontId="14" fillId="0" borderId="6" xfId="0" applyFont="1" applyBorder="1" applyAlignment="1">
      <alignment horizontal="left" vertical="center"/>
    </xf>
    <xf numFmtId="0" fontId="14" fillId="0" borderId="1" xfId="0" applyFont="1" applyBorder="1" applyAlignment="1">
      <alignment horizontal="left" vertical="center"/>
    </xf>
    <xf numFmtId="4" fontId="19" fillId="0" borderId="20" xfId="0" applyNumberFormat="1" applyFont="1" applyBorder="1" applyAlignment="1">
      <alignment horizontal="center" vertical="center" wrapText="1" readingOrder="2"/>
    </xf>
    <xf numFmtId="4" fontId="19" fillId="0" borderId="26" xfId="0" applyNumberFormat="1" applyFont="1" applyBorder="1" applyAlignment="1">
      <alignment horizontal="center" vertical="center" wrapText="1" readingOrder="2"/>
    </xf>
    <xf numFmtId="4" fontId="19" fillId="0" borderId="27" xfId="0" applyNumberFormat="1" applyFont="1" applyBorder="1" applyAlignment="1">
      <alignment horizontal="center" vertical="center" wrapText="1" readingOrder="2"/>
    </xf>
    <xf numFmtId="4" fontId="19" fillId="0" borderId="0" xfId="0" applyNumberFormat="1" applyFont="1" applyAlignment="1">
      <alignment horizontal="center" vertical="center" wrapText="1" readingOrder="2"/>
    </xf>
    <xf numFmtId="4" fontId="19" fillId="0" borderId="28" xfId="0" applyNumberFormat="1" applyFont="1" applyBorder="1" applyAlignment="1">
      <alignment horizontal="center" vertical="center" wrapText="1" readingOrder="2"/>
    </xf>
    <xf numFmtId="4" fontId="23" fillId="0" borderId="20" xfId="0" applyNumberFormat="1" applyFont="1" applyBorder="1" applyAlignment="1">
      <alignment horizontal="center" vertical="center" wrapText="1" readingOrder="2"/>
    </xf>
    <xf numFmtId="0" fontId="5" fillId="0" borderId="23" xfId="0" applyFont="1" applyBorder="1" applyAlignment="1">
      <alignment horizontal="center" vertical="center" wrapText="1" readingOrder="2"/>
    </xf>
    <xf numFmtId="0" fontId="12" fillId="0" borderId="29" xfId="0" applyFont="1" applyBorder="1" applyAlignment="1">
      <alignment horizontal="center" vertical="center" wrapText="1" readingOrder="2"/>
    </xf>
    <xf numFmtId="9" fontId="2" fillId="0" borderId="10" xfId="0" applyNumberFormat="1" applyFont="1" applyBorder="1" applyAlignment="1">
      <alignment horizontal="center" vertical="center" wrapText="1" readingOrder="2"/>
    </xf>
    <xf numFmtId="4" fontId="19" fillId="0" borderId="30" xfId="0" applyNumberFormat="1" applyFont="1" applyBorder="1" applyAlignment="1">
      <alignment horizontal="center" vertical="center" wrapText="1" readingOrder="2"/>
    </xf>
    <xf numFmtId="0" fontId="12" fillId="0" borderId="31" xfId="0" applyFont="1" applyBorder="1" applyAlignment="1">
      <alignment horizontal="center" vertical="center" wrapText="1" readingOrder="2"/>
    </xf>
    <xf numFmtId="9" fontId="19" fillId="0" borderId="10" xfId="0" applyNumberFormat="1" applyFont="1" applyBorder="1" applyAlignment="1">
      <alignment horizontal="center" vertical="center" wrapText="1" readingOrder="2"/>
    </xf>
    <xf numFmtId="0" fontId="14" fillId="0" borderId="32" xfId="0" applyFont="1" applyBorder="1" applyAlignment="1">
      <alignment horizontal="center" vertical="center" wrapText="1" readingOrder="2"/>
    </xf>
    <xf numFmtId="3" fontId="23" fillId="0" borderId="32" xfId="0" applyNumberFormat="1" applyFont="1" applyBorder="1" applyAlignment="1">
      <alignment horizontal="center" vertical="center" wrapText="1" readingOrder="2"/>
    </xf>
    <xf numFmtId="4" fontId="23" fillId="0" borderId="33" xfId="0" applyNumberFormat="1" applyFont="1" applyBorder="1" applyAlignment="1">
      <alignment horizontal="center" vertical="center" wrapText="1" readingOrder="2"/>
    </xf>
    <xf numFmtId="4" fontId="23" fillId="0" borderId="34" xfId="0" applyNumberFormat="1" applyFont="1" applyBorder="1" applyAlignment="1">
      <alignment horizontal="center" vertical="center" wrapText="1" readingOrder="2"/>
    </xf>
    <xf numFmtId="0" fontId="17" fillId="2" borderId="35" xfId="0" applyFont="1" applyFill="1" applyBorder="1" applyAlignment="1">
      <alignment horizontal="center" vertical="center" wrapText="1" readingOrder="2"/>
    </xf>
    <xf numFmtId="0" fontId="14" fillId="2" borderId="36" xfId="0" applyFont="1" applyFill="1" applyBorder="1" applyAlignment="1">
      <alignment horizontal="center" vertical="center" wrapText="1" readingOrder="2"/>
    </xf>
    <xf numFmtId="9" fontId="6" fillId="2" borderId="37" xfId="0" applyNumberFormat="1" applyFont="1" applyFill="1" applyBorder="1" applyAlignment="1">
      <alignment horizontal="center" vertical="center" wrapText="1" readingOrder="2"/>
    </xf>
    <xf numFmtId="4" fontId="23" fillId="2" borderId="38" xfId="0" applyNumberFormat="1" applyFont="1" applyFill="1" applyBorder="1" applyAlignment="1">
      <alignment horizontal="center" vertical="center" wrapText="1" readingOrder="2"/>
    </xf>
    <xf numFmtId="4" fontId="23" fillId="2" borderId="39" xfId="0" applyNumberFormat="1" applyFont="1" applyFill="1" applyBorder="1" applyAlignment="1">
      <alignment horizontal="center" vertical="center" wrapText="1" readingOrder="2"/>
    </xf>
    <xf numFmtId="0" fontId="14" fillId="2" borderId="37" xfId="0" applyFont="1" applyFill="1" applyBorder="1" applyAlignment="1">
      <alignment horizontal="center" vertical="center" wrapText="1" readingOrder="2"/>
    </xf>
    <xf numFmtId="3" fontId="6" fillId="2" borderId="38" xfId="0" applyNumberFormat="1" applyFont="1" applyFill="1" applyBorder="1" applyAlignment="1">
      <alignment horizontal="center" vertical="center" wrapText="1" readingOrder="2"/>
    </xf>
    <xf numFmtId="4" fontId="23" fillId="2" borderId="40" xfId="0" applyNumberFormat="1" applyFont="1" applyFill="1" applyBorder="1" applyAlignment="1">
      <alignment horizontal="center" vertical="center" wrapText="1" readingOrder="2"/>
    </xf>
    <xf numFmtId="2" fontId="12" fillId="0" borderId="41" xfId="0" applyNumberFormat="1" applyFont="1" applyBorder="1" applyAlignment="1">
      <alignment horizontal="center" vertical="center" wrapText="1"/>
    </xf>
    <xf numFmtId="2" fontId="8" fillId="0" borderId="0" xfId="0" applyNumberFormat="1" applyFont="1" applyAlignment="1">
      <alignment horizontal="center" vertical="center" wrapText="1"/>
    </xf>
    <xf numFmtId="2" fontId="8" fillId="0" borderId="42" xfId="0" applyNumberFormat="1" applyFont="1" applyBorder="1" applyAlignment="1">
      <alignment horizontal="center" vertical="center" wrapText="1"/>
    </xf>
    <xf numFmtId="2" fontId="8" fillId="0" borderId="31" xfId="0" applyNumberFormat="1" applyFont="1" applyBorder="1" applyAlignment="1">
      <alignment horizontal="center" vertical="center" wrapText="1"/>
    </xf>
    <xf numFmtId="0" fontId="12" fillId="0" borderId="0" xfId="0" applyFont="1" applyAlignment="1">
      <alignment horizontal="center" vertical="center" wrapText="1"/>
    </xf>
    <xf numFmtId="0" fontId="12" fillId="0" borderId="22" xfId="0" applyFont="1" applyBorder="1" applyAlignment="1">
      <alignment horizontal="center" vertical="center" wrapText="1"/>
    </xf>
    <xf numFmtId="2" fontId="8" fillId="0" borderId="20" xfId="0" applyNumberFormat="1" applyFont="1" applyBorder="1" applyAlignment="1">
      <alignment horizontal="center" vertical="center" wrapText="1"/>
    </xf>
    <xf numFmtId="2" fontId="8" fillId="0" borderId="43" xfId="0" applyNumberFormat="1" applyFont="1" applyBorder="1" applyAlignment="1">
      <alignment horizontal="center" vertical="center" wrapText="1"/>
    </xf>
    <xf numFmtId="0" fontId="12" fillId="0" borderId="41" xfId="0" applyFont="1" applyBorder="1" applyAlignment="1">
      <alignment horizontal="center" vertical="center" wrapText="1"/>
    </xf>
    <xf numFmtId="0" fontId="11" fillId="0" borderId="0" xfId="0" applyFont="1" applyAlignment="1">
      <alignment horizontal="center" vertical="center"/>
    </xf>
    <xf numFmtId="0" fontId="12" fillId="0" borderId="0" xfId="0" applyFont="1" applyAlignment="1">
      <alignment horizontal="center" vertical="center"/>
    </xf>
    <xf numFmtId="1" fontId="13" fillId="0" borderId="44" xfId="0" applyNumberFormat="1" applyFont="1" applyBorder="1" applyAlignment="1">
      <alignment horizontal="center" vertical="center" wrapText="1" readingOrder="2"/>
    </xf>
    <xf numFmtId="0" fontId="14" fillId="0" borderId="6" xfId="0" applyFont="1" applyBorder="1" applyAlignment="1">
      <alignment horizontal="right" vertical="center"/>
    </xf>
    <xf numFmtId="0" fontId="14" fillId="0" borderId="1" xfId="0" applyFont="1" applyBorder="1" applyAlignment="1">
      <alignment horizontal="right" vertical="center"/>
    </xf>
    <xf numFmtId="0" fontId="28" fillId="0" borderId="23" xfId="0" applyFont="1" applyBorder="1" applyAlignment="1">
      <alignment horizontal="center" vertical="center" wrapText="1" readingOrder="2"/>
    </xf>
    <xf numFmtId="0" fontId="28" fillId="0" borderId="10" xfId="0" applyFont="1" applyBorder="1" applyAlignment="1">
      <alignment horizontal="center" vertical="center" wrapText="1" readingOrder="2"/>
    </xf>
    <xf numFmtId="0" fontId="28" fillId="0" borderId="25" xfId="0" applyFont="1" applyBorder="1" applyAlignment="1">
      <alignment horizontal="center" vertical="center" wrapText="1" readingOrder="2"/>
    </xf>
    <xf numFmtId="0" fontId="29" fillId="0" borderId="22" xfId="0" applyFont="1" applyBorder="1" applyAlignment="1">
      <alignment horizontal="center" vertical="center" wrapText="1" readingOrder="2"/>
    </xf>
    <xf numFmtId="0" fontId="12" fillId="0" borderId="33" xfId="0" applyFont="1" applyBorder="1" applyAlignment="1">
      <alignment horizontal="center" vertical="center" wrapText="1" readingOrder="2"/>
    </xf>
    <xf numFmtId="0" fontId="17" fillId="2" borderId="39" xfId="0" applyFont="1" applyFill="1" applyBorder="1" applyAlignment="1">
      <alignment horizontal="center" vertical="center" wrapText="1" readingOrder="2"/>
    </xf>
    <xf numFmtId="4" fontId="21" fillId="0" borderId="0" xfId="0" applyNumberFormat="1" applyFont="1" applyAlignment="1">
      <alignment horizontal="center" vertical="center" wrapText="1"/>
    </xf>
    <xf numFmtId="0" fontId="22" fillId="0" borderId="0" xfId="0" applyFont="1"/>
    <xf numFmtId="3" fontId="22" fillId="0" borderId="0" xfId="0" applyNumberFormat="1" applyFont="1"/>
    <xf numFmtId="9" fontId="22" fillId="0" borderId="0" xfId="0" applyNumberFormat="1" applyFont="1"/>
    <xf numFmtId="0" fontId="31" fillId="0" borderId="49" xfId="0" applyFont="1" applyBorder="1" applyAlignment="1">
      <alignment horizontal="center" vertical="center"/>
    </xf>
    <xf numFmtId="0" fontId="31" fillId="0" borderId="0" xfId="0" applyFont="1"/>
    <xf numFmtId="3" fontId="31" fillId="0" borderId="0" xfId="0" applyNumberFormat="1" applyFont="1"/>
    <xf numFmtId="0" fontId="31" fillId="0" borderId="50" xfId="0" applyFont="1" applyBorder="1" applyAlignment="1">
      <alignment horizontal="center" vertical="center"/>
    </xf>
    <xf numFmtId="0" fontId="31" fillId="0" borderId="0" xfId="0" applyFont="1" applyAlignment="1">
      <alignment horizontal="center"/>
    </xf>
    <xf numFmtId="0" fontId="22" fillId="0" borderId="45" xfId="0" applyFont="1" applyBorder="1" applyAlignment="1">
      <alignment horizontal="center" vertical="center" wrapText="1"/>
    </xf>
    <xf numFmtId="0" fontId="22" fillId="0" borderId="46" xfId="0" applyFont="1" applyBorder="1" applyAlignment="1">
      <alignment horizontal="center" vertical="center" wrapText="1"/>
    </xf>
    <xf numFmtId="3" fontId="22" fillId="0" borderId="47" xfId="0" applyNumberFormat="1" applyFont="1" applyBorder="1" applyAlignment="1">
      <alignment horizontal="center" vertical="center" wrapText="1"/>
    </xf>
    <xf numFmtId="0" fontId="22" fillId="0" borderId="47" xfId="0" applyFont="1" applyBorder="1" applyAlignment="1">
      <alignment horizontal="center" vertical="center" wrapText="1"/>
    </xf>
    <xf numFmtId="0" fontId="22" fillId="0" borderId="48" xfId="0" applyFont="1" applyBorder="1" applyAlignment="1">
      <alignment horizontal="center" vertical="center" wrapText="1"/>
    </xf>
    <xf numFmtId="0" fontId="31" fillId="0" borderId="0" xfId="0" applyFont="1" applyAlignment="1">
      <alignment horizontal="center" vertical="center"/>
    </xf>
    <xf numFmtId="0" fontId="31" fillId="0" borderId="0" xfId="0" applyFont="1" applyAlignment="1">
      <alignment vertical="center"/>
    </xf>
    <xf numFmtId="3" fontId="31" fillId="0" borderId="49" xfId="0" applyNumberFormat="1" applyFont="1" applyBorder="1" applyAlignment="1">
      <alignment horizontal="center" vertical="center" wrapText="1" readingOrder="2"/>
    </xf>
    <xf numFmtId="4" fontId="31" fillId="0" borderId="49" xfId="0" applyNumberFormat="1" applyFont="1" applyBorder="1" applyAlignment="1">
      <alignment horizontal="center" vertical="center" wrapText="1" readingOrder="2"/>
    </xf>
    <xf numFmtId="0" fontId="31" fillId="0" borderId="0" xfId="0" applyFont="1" applyAlignment="1">
      <alignment horizontal="center" readingOrder="2"/>
    </xf>
    <xf numFmtId="9" fontId="31" fillId="0" borderId="0" xfId="2" applyFont="1" applyFill="1" applyBorder="1" applyAlignment="1">
      <alignment horizontal="center" vertical="center" wrapText="1"/>
    </xf>
    <xf numFmtId="3" fontId="31" fillId="0" borderId="0" xfId="0" applyNumberFormat="1" applyFont="1" applyAlignment="1">
      <alignment horizontal="center" vertical="center" wrapText="1" readingOrder="2"/>
    </xf>
    <xf numFmtId="4" fontId="31" fillId="0" borderId="0" xfId="0" applyNumberFormat="1" applyFont="1" applyAlignment="1">
      <alignment horizontal="center" vertical="center" wrapText="1" readingOrder="2"/>
    </xf>
    <xf numFmtId="0" fontId="31" fillId="0" borderId="0" xfId="0" applyFont="1" applyAlignment="1">
      <alignment horizontal="center" vertical="center" wrapText="1" readingOrder="2"/>
    </xf>
    <xf numFmtId="0" fontId="31" fillId="0" borderId="0" xfId="0" applyFont="1" applyAlignment="1">
      <alignment horizontal="center" vertical="center" wrapText="1"/>
    </xf>
    <xf numFmtId="0" fontId="32" fillId="0" borderId="0" xfId="0" applyFont="1" applyAlignment="1">
      <alignment horizontal="center" vertical="center" wrapText="1" readingOrder="2"/>
    </xf>
    <xf numFmtId="0" fontId="32" fillId="0" borderId="20" xfId="0" applyFont="1" applyBorder="1" applyAlignment="1">
      <alignment horizontal="center" vertical="center" wrapText="1" readingOrder="2"/>
    </xf>
    <xf numFmtId="0" fontId="31" fillId="0" borderId="20" xfId="0" applyFont="1" applyBorder="1"/>
    <xf numFmtId="3" fontId="31" fillId="0" borderId="0" xfId="0" applyNumberFormat="1" applyFont="1" applyAlignment="1">
      <alignment horizontal="center" vertical="center"/>
    </xf>
    <xf numFmtId="0" fontId="31" fillId="0" borderId="49" xfId="0" applyFont="1" applyBorder="1" applyAlignment="1">
      <alignment horizontal="center" vertical="center" wrapText="1" readingOrder="2"/>
    </xf>
    <xf numFmtId="0" fontId="31" fillId="0" borderId="49" xfId="0" applyFont="1" applyBorder="1" applyAlignment="1">
      <alignment horizontal="center" vertical="center" wrapText="1"/>
    </xf>
    <xf numFmtId="9" fontId="31" fillId="0" borderId="49" xfId="2" applyFont="1" applyFill="1" applyBorder="1" applyAlignment="1">
      <alignment horizontal="center" vertical="center" wrapText="1"/>
    </xf>
    <xf numFmtId="4" fontId="21" fillId="0" borderId="49" xfId="0" applyNumberFormat="1" applyFont="1" applyBorder="1" applyAlignment="1">
      <alignment horizontal="center" vertical="center" wrapText="1"/>
    </xf>
    <xf numFmtId="0" fontId="11" fillId="0" borderId="6" xfId="0" applyFont="1" applyBorder="1" applyAlignment="1">
      <alignment horizontal="left" vertical="center"/>
    </xf>
    <xf numFmtId="9" fontId="6" fillId="0" borderId="68" xfId="0" applyNumberFormat="1" applyFont="1" applyBorder="1" applyAlignment="1">
      <alignment horizontal="center" vertical="center"/>
    </xf>
    <xf numFmtId="2" fontId="8" fillId="0" borderId="69" xfId="0" applyNumberFormat="1" applyFont="1" applyBorder="1" applyAlignment="1">
      <alignment horizontal="center" vertical="center" wrapText="1"/>
    </xf>
    <xf numFmtId="0" fontId="8" fillId="0" borderId="70" xfId="0" applyFont="1" applyBorder="1" applyAlignment="1">
      <alignment horizontal="center"/>
    </xf>
    <xf numFmtId="0" fontId="14" fillId="2" borderId="41" xfId="0" applyFont="1" applyFill="1" applyBorder="1" applyAlignment="1">
      <alignment horizontal="center" vertical="center" wrapText="1" readingOrder="2"/>
    </xf>
    <xf numFmtId="0" fontId="14" fillId="2" borderId="10" xfId="0" applyFont="1" applyFill="1" applyBorder="1" applyAlignment="1">
      <alignment horizontal="center" vertical="center" wrapText="1" readingOrder="2"/>
    </xf>
    <xf numFmtId="0" fontId="31" fillId="0" borderId="49" xfId="0" applyFont="1" applyBorder="1" applyAlignment="1">
      <alignment horizontal="center" vertical="center" wrapText="1"/>
    </xf>
    <xf numFmtId="0" fontId="31" fillId="0" borderId="49" xfId="0" applyFont="1" applyBorder="1" applyAlignment="1">
      <alignment horizontal="center" vertical="center" wrapText="1" readingOrder="2"/>
    </xf>
    <xf numFmtId="0" fontId="33" fillId="0" borderId="0" xfId="0" applyFont="1" applyAlignment="1">
      <alignment horizontal="right" vertical="top" wrapText="1" readingOrder="2"/>
    </xf>
    <xf numFmtId="0" fontId="31" fillId="0" borderId="53" xfId="0" applyFont="1" applyBorder="1" applyAlignment="1">
      <alignment horizontal="center" vertical="center"/>
    </xf>
    <xf numFmtId="0" fontId="31" fillId="0" borderId="28" xfId="0" applyFont="1" applyBorder="1" applyAlignment="1">
      <alignment horizontal="center"/>
    </xf>
    <xf numFmtId="0" fontId="31" fillId="0" borderId="67" xfId="0" applyFont="1" applyBorder="1" applyAlignment="1">
      <alignment horizontal="center"/>
    </xf>
    <xf numFmtId="0" fontId="31" fillId="0" borderId="20" xfId="0" applyFont="1" applyBorder="1" applyAlignment="1">
      <alignment horizontal="center"/>
    </xf>
    <xf numFmtId="9" fontId="31" fillId="0" borderId="52" xfId="0" applyNumberFormat="1" applyFont="1" applyBorder="1" applyAlignment="1">
      <alignment horizontal="center" vertical="center"/>
    </xf>
    <xf numFmtId="0" fontId="31" fillId="0" borderId="54" xfId="0" applyFont="1" applyBorder="1" applyAlignment="1">
      <alignment horizontal="center" vertical="center"/>
    </xf>
    <xf numFmtId="0" fontId="22" fillId="0" borderId="0" xfId="0" applyFont="1" applyAlignment="1">
      <alignment horizontal="right"/>
    </xf>
    <xf numFmtId="9" fontId="31" fillId="0" borderId="54" xfId="0" applyNumberFormat="1" applyFont="1" applyBorder="1" applyAlignment="1">
      <alignment horizontal="center" vertical="center"/>
    </xf>
    <xf numFmtId="9" fontId="31" fillId="0" borderId="55" xfId="0" applyNumberFormat="1" applyFont="1" applyBorder="1" applyAlignment="1">
      <alignment horizontal="center" vertical="center"/>
    </xf>
    <xf numFmtId="0" fontId="22" fillId="0" borderId="0" xfId="0" applyFont="1" applyAlignment="1">
      <alignment horizontal="center" wrapText="1"/>
    </xf>
    <xf numFmtId="0" fontId="10" fillId="0" borderId="5" xfId="0" applyFont="1" applyBorder="1" applyAlignment="1">
      <alignment horizontal="center" vertical="top" wrapText="1" readingOrder="2"/>
    </xf>
    <xf numFmtId="0" fontId="10" fillId="0" borderId="6" xfId="0" applyFont="1" applyBorder="1" applyAlignment="1">
      <alignment horizontal="center" vertical="top" wrapText="1" readingOrder="2"/>
    </xf>
    <xf numFmtId="0" fontId="10" fillId="0" borderId="4" xfId="0" applyFont="1" applyBorder="1" applyAlignment="1">
      <alignment horizontal="center" vertical="top" wrapText="1" readingOrder="2"/>
    </xf>
    <xf numFmtId="0" fontId="10" fillId="0" borderId="13" xfId="0" applyFont="1" applyBorder="1" applyAlignment="1">
      <alignment horizontal="center" vertical="top" wrapText="1" readingOrder="2"/>
    </xf>
    <xf numFmtId="0" fontId="10" fillId="0" borderId="1" xfId="0" applyFont="1" applyBorder="1" applyAlignment="1">
      <alignment horizontal="center" vertical="top" wrapText="1" readingOrder="2"/>
    </xf>
    <xf numFmtId="0" fontId="10" fillId="0" borderId="14" xfId="0" applyFont="1" applyBorder="1" applyAlignment="1">
      <alignment horizontal="center" vertical="top" wrapText="1" readingOrder="2"/>
    </xf>
    <xf numFmtId="0" fontId="11" fillId="0" borderId="56" xfId="0" applyFont="1" applyBorder="1" applyAlignment="1">
      <alignment horizontal="center" vertical="center" wrapText="1" readingOrder="2"/>
    </xf>
    <xf numFmtId="0" fontId="11" fillId="0" borderId="3" xfId="0" applyFont="1" applyBorder="1" applyAlignment="1">
      <alignment horizontal="center" vertical="center" wrapText="1" readingOrder="2"/>
    </xf>
    <xf numFmtId="0" fontId="11" fillId="0" borderId="18" xfId="0" applyFont="1" applyBorder="1" applyAlignment="1">
      <alignment horizontal="center" vertical="center" wrapText="1" readingOrder="2"/>
    </xf>
    <xf numFmtId="0" fontId="11" fillId="0" borderId="9" xfId="0" applyFont="1" applyBorder="1" applyAlignment="1">
      <alignment horizontal="center" vertical="center" wrapText="1" readingOrder="2"/>
    </xf>
    <xf numFmtId="0" fontId="16" fillId="0" borderId="57" xfId="0" applyFont="1" applyBorder="1" applyAlignment="1">
      <alignment horizontal="center" vertical="center" wrapText="1" readingOrder="2"/>
    </xf>
    <xf numFmtId="0" fontId="16" fillId="0" borderId="58" xfId="0" applyFont="1" applyBorder="1" applyAlignment="1">
      <alignment horizontal="center" vertical="center" wrapText="1" readingOrder="2"/>
    </xf>
    <xf numFmtId="0" fontId="16" fillId="0" borderId="59" xfId="0" applyFont="1" applyBorder="1" applyAlignment="1">
      <alignment horizontal="center" vertical="center" wrapText="1" readingOrder="2"/>
    </xf>
    <xf numFmtId="0" fontId="11" fillId="0" borderId="5" xfId="0" applyFont="1" applyBorder="1" applyAlignment="1">
      <alignment horizontal="center" vertical="center" wrapText="1" readingOrder="2"/>
    </xf>
    <xf numFmtId="0" fontId="11" fillId="0" borderId="4" xfId="0" applyFont="1" applyBorder="1" applyAlignment="1">
      <alignment horizontal="center" vertical="center" wrapText="1" readingOrder="2"/>
    </xf>
    <xf numFmtId="0" fontId="11" fillId="0" borderId="13" xfId="0" applyFont="1" applyBorder="1" applyAlignment="1">
      <alignment horizontal="center" vertical="center" wrapText="1" readingOrder="2"/>
    </xf>
    <xf numFmtId="0" fontId="11" fillId="0" borderId="14" xfId="0" applyFont="1" applyBorder="1" applyAlignment="1">
      <alignment horizontal="center" vertical="center" wrapText="1" readingOrder="2"/>
    </xf>
    <xf numFmtId="2" fontId="20" fillId="0" borderId="60" xfId="0" applyNumberFormat="1" applyFont="1" applyBorder="1" applyAlignment="1">
      <alignment horizontal="center" vertical="center" wrapText="1"/>
    </xf>
    <xf numFmtId="2" fontId="20" fillId="0" borderId="26" xfId="0" applyNumberFormat="1" applyFont="1" applyBorder="1" applyAlignment="1">
      <alignment horizontal="center" vertical="center" wrapText="1"/>
    </xf>
    <xf numFmtId="2" fontId="20" fillId="0" borderId="56" xfId="0" applyNumberFormat="1" applyFont="1" applyBorder="1" applyAlignment="1">
      <alignment horizontal="center" vertical="center" wrapText="1"/>
    </xf>
    <xf numFmtId="2" fontId="20" fillId="0" borderId="3" xfId="0" applyNumberFormat="1" applyFont="1" applyBorder="1" applyAlignment="1">
      <alignment horizontal="center" vertical="center" wrapText="1"/>
    </xf>
    <xf numFmtId="2" fontId="24" fillId="0" borderId="18" xfId="0" applyNumberFormat="1" applyFont="1" applyBorder="1" applyAlignment="1">
      <alignment horizontal="center" vertical="center" wrapText="1"/>
    </xf>
    <xf numFmtId="2" fontId="24" fillId="0" borderId="22" xfId="0" applyNumberFormat="1" applyFont="1" applyBorder="1" applyAlignment="1">
      <alignment horizontal="center" vertical="center" wrapText="1"/>
    </xf>
    <xf numFmtId="2" fontId="24" fillId="0" borderId="61" xfId="0" applyNumberFormat="1" applyFont="1" applyBorder="1" applyAlignment="1">
      <alignment horizontal="center" vertical="center" wrapText="1"/>
    </xf>
    <xf numFmtId="2" fontId="24" fillId="0" borderId="9" xfId="0" applyNumberFormat="1" applyFont="1" applyBorder="1" applyAlignment="1">
      <alignment horizontal="center" vertical="center" wrapText="1"/>
    </xf>
    <xf numFmtId="0" fontId="8" fillId="0" borderId="62" xfId="0" applyFont="1" applyBorder="1" applyAlignment="1">
      <alignment horizontal="center" vertical="center" wrapText="1"/>
    </xf>
    <xf numFmtId="0" fontId="8" fillId="0" borderId="63" xfId="0" applyFont="1" applyBorder="1" applyAlignment="1">
      <alignment horizontal="center" vertical="center" wrapText="1"/>
    </xf>
    <xf numFmtId="0" fontId="11" fillId="0" borderId="17" xfId="0" applyFont="1" applyBorder="1" applyAlignment="1">
      <alignment horizontal="left" vertical="center"/>
    </xf>
    <xf numFmtId="0" fontId="11" fillId="0" borderId="11" xfId="0" applyFont="1" applyBorder="1" applyAlignment="1">
      <alignment horizontal="left" vertical="center"/>
    </xf>
    <xf numFmtId="0" fontId="10" fillId="0" borderId="5" xfId="0" applyFont="1" applyBorder="1" applyAlignment="1">
      <alignment horizontal="right" vertical="top" wrapText="1" readingOrder="2"/>
    </xf>
    <xf numFmtId="0" fontId="10" fillId="0" borderId="6" xfId="0" applyFont="1" applyBorder="1" applyAlignment="1">
      <alignment horizontal="right" vertical="top" wrapText="1" readingOrder="2"/>
    </xf>
    <xf numFmtId="0" fontId="10" fillId="0" borderId="4" xfId="0" applyFont="1" applyBorder="1" applyAlignment="1">
      <alignment horizontal="right" vertical="top" wrapText="1" readingOrder="2"/>
    </xf>
    <xf numFmtId="0" fontId="10" fillId="0" borderId="13" xfId="0" applyFont="1" applyBorder="1" applyAlignment="1">
      <alignment horizontal="right" vertical="top" wrapText="1" readingOrder="2"/>
    </xf>
    <xf numFmtId="0" fontId="10" fillId="0" borderId="1" xfId="0" applyFont="1" applyBorder="1" applyAlignment="1">
      <alignment horizontal="right" vertical="top" wrapText="1" readingOrder="2"/>
    </xf>
    <xf numFmtId="0" fontId="10" fillId="0" borderId="14" xfId="0" applyFont="1" applyBorder="1" applyAlignment="1">
      <alignment horizontal="right" vertical="top" wrapText="1" readingOrder="2"/>
    </xf>
    <xf numFmtId="0" fontId="8" fillId="0" borderId="44" xfId="0" applyFont="1" applyBorder="1" applyAlignment="1">
      <alignment horizontal="center" vertical="center" wrapText="1"/>
    </xf>
    <xf numFmtId="0" fontId="7" fillId="0" borderId="64" xfId="0" applyFont="1" applyBorder="1" applyAlignment="1">
      <alignment horizontal="center" vertical="center" wrapText="1"/>
    </xf>
    <xf numFmtId="0" fontId="7" fillId="0" borderId="65" xfId="0" applyFont="1" applyBorder="1" applyAlignment="1">
      <alignment horizontal="center" vertical="center" wrapText="1"/>
    </xf>
    <xf numFmtId="0" fontId="17" fillId="0" borderId="5" xfId="0" applyFont="1" applyBorder="1" applyAlignment="1">
      <alignment horizontal="center" vertical="center" readingOrder="2"/>
    </xf>
    <xf numFmtId="0" fontId="17" fillId="0" borderId="4" xfId="0" applyFont="1" applyBorder="1" applyAlignment="1">
      <alignment horizontal="center" vertical="center" readingOrder="2"/>
    </xf>
    <xf numFmtId="0" fontId="17" fillId="0" borderId="13" xfId="0" applyFont="1" applyBorder="1" applyAlignment="1">
      <alignment horizontal="center" vertical="center" readingOrder="2"/>
    </xf>
    <xf numFmtId="0" fontId="17" fillId="0" borderId="14" xfId="0" applyFont="1" applyBorder="1" applyAlignment="1">
      <alignment horizontal="center" vertical="center" readingOrder="2"/>
    </xf>
    <xf numFmtId="0" fontId="17" fillId="0" borderId="33" xfId="0" applyFont="1" applyBorder="1" applyAlignment="1">
      <alignment horizontal="center" vertical="center" wrapText="1" readingOrder="2"/>
    </xf>
    <xf numFmtId="0" fontId="17" fillId="0" borderId="27" xfId="0" applyFont="1" applyBorder="1" applyAlignment="1">
      <alignment horizontal="center" vertical="center" wrapText="1" readingOrder="2"/>
    </xf>
    <xf numFmtId="0" fontId="7" fillId="0" borderId="57" xfId="0" applyFont="1" applyBorder="1" applyAlignment="1">
      <alignment horizontal="center" vertical="center" wrapText="1"/>
    </xf>
    <xf numFmtId="0" fontId="7" fillId="0" borderId="59" xfId="0" applyFont="1" applyBorder="1" applyAlignment="1">
      <alignment horizontal="center" vertical="center" wrapText="1"/>
    </xf>
    <xf numFmtId="0" fontId="17" fillId="0" borderId="21" xfId="0" applyFont="1" applyBorder="1" applyAlignment="1">
      <alignment horizontal="center" vertical="center" wrapText="1" readingOrder="2"/>
    </xf>
    <xf numFmtId="0" fontId="11" fillId="0" borderId="4" xfId="0" applyFont="1" applyBorder="1" applyAlignment="1">
      <alignment horizontal="center" vertical="center"/>
    </xf>
    <xf numFmtId="0" fontId="11" fillId="0" borderId="10" xfId="0" applyFont="1" applyBorder="1" applyAlignment="1">
      <alignment horizontal="center" vertical="center"/>
    </xf>
    <xf numFmtId="0" fontId="11" fillId="0" borderId="14" xfId="0" applyFont="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1" fillId="0" borderId="13" xfId="0" applyFont="1" applyBorder="1" applyAlignment="1">
      <alignment horizontal="center" vertical="center"/>
    </xf>
    <xf numFmtId="0" fontId="11" fillId="0" borderId="18" xfId="0" applyFont="1" applyBorder="1" applyAlignment="1">
      <alignment horizontal="center" vertical="center"/>
    </xf>
    <xf numFmtId="0" fontId="11" fillId="0" borderId="41" xfId="0" applyFont="1" applyBorder="1" applyAlignment="1">
      <alignment horizontal="center" vertical="center"/>
    </xf>
    <xf numFmtId="0" fontId="11" fillId="0" borderId="9" xfId="0" applyFont="1" applyBorder="1" applyAlignment="1">
      <alignment horizontal="center" vertical="center"/>
    </xf>
    <xf numFmtId="0" fontId="11" fillId="0" borderId="57" xfId="0" applyFont="1" applyBorder="1" applyAlignment="1">
      <alignment horizontal="center" vertical="center" wrapText="1"/>
    </xf>
    <xf numFmtId="0" fontId="11" fillId="0" borderId="58" xfId="0" applyFont="1" applyBorder="1" applyAlignment="1">
      <alignment horizontal="center" vertical="center" wrapText="1"/>
    </xf>
    <xf numFmtId="0" fontId="11" fillId="0" borderId="59" xfId="0" applyFont="1" applyBorder="1" applyAlignment="1">
      <alignment horizontal="center" vertical="center" wrapText="1"/>
    </xf>
    <xf numFmtId="0" fontId="11" fillId="0" borderId="66" xfId="0" applyFont="1" applyBorder="1" applyAlignment="1">
      <alignment horizontal="center" vertical="center" wrapText="1"/>
    </xf>
    <xf numFmtId="0" fontId="11" fillId="0" borderId="42" xfId="0" applyFont="1" applyBorder="1" applyAlignment="1">
      <alignment horizontal="center" vertical="center" wrapText="1"/>
    </xf>
    <xf numFmtId="0" fontId="11" fillId="0" borderId="2"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41" xfId="0" applyFont="1" applyBorder="1" applyAlignment="1">
      <alignment horizontal="center" vertical="center" wrapText="1"/>
    </xf>
    <xf numFmtId="0" fontId="30" fillId="0" borderId="9" xfId="0" applyFont="1" applyBorder="1" applyAlignment="1">
      <alignment horizontal="center" vertical="center" wrapText="1"/>
    </xf>
    <xf numFmtId="0" fontId="17" fillId="0" borderId="56" xfId="0" applyFont="1" applyBorder="1" applyAlignment="1">
      <alignment horizontal="center" vertical="center" wrapText="1"/>
    </xf>
    <xf numFmtId="0" fontId="17" fillId="0" borderId="30" xfId="0" applyFont="1" applyBorder="1" applyAlignment="1">
      <alignment horizontal="center" vertical="center" wrapText="1"/>
    </xf>
    <xf numFmtId="0" fontId="17" fillId="0" borderId="3" xfId="0" applyFont="1" applyBorder="1" applyAlignment="1">
      <alignment horizontal="center" vertical="center" wrapText="1"/>
    </xf>
    <xf numFmtId="9" fontId="31" fillId="0" borderId="49" xfId="2" applyFont="1" applyBorder="1" applyAlignment="1">
      <alignment horizontal="center" vertical="center" wrapText="1" readingOrder="2"/>
    </xf>
    <xf numFmtId="3" fontId="31" fillId="0" borderId="49" xfId="0" applyNumberFormat="1" applyFont="1" applyBorder="1" applyAlignment="1">
      <alignment horizontal="center" vertical="center" readingOrder="2"/>
    </xf>
    <xf numFmtId="4" fontId="31" fillId="0" borderId="49" xfId="0" applyNumberFormat="1" applyFont="1" applyBorder="1" applyAlignment="1">
      <alignment horizontal="center" vertical="center" wrapText="1" readingOrder="2"/>
    </xf>
    <xf numFmtId="4" fontId="21" fillId="0" borderId="49" xfId="0" applyNumberFormat="1" applyFont="1" applyBorder="1" applyAlignment="1">
      <alignment horizontal="center" vertical="center" readingOrder="2"/>
    </xf>
    <xf numFmtId="3" fontId="31" fillId="0" borderId="49" xfId="0" applyNumberFormat="1" applyFont="1" applyBorder="1" applyAlignment="1">
      <alignment horizontal="center" vertical="center" wrapText="1" readingOrder="2"/>
    </xf>
    <xf numFmtId="9" fontId="31" fillId="0" borderId="49" xfId="0" applyNumberFormat="1" applyFont="1" applyBorder="1" applyAlignment="1">
      <alignment horizontal="center" vertical="center"/>
    </xf>
    <xf numFmtId="0" fontId="31" fillId="0" borderId="49" xfId="0" quotePrefix="1" applyFont="1" applyBorder="1" applyAlignment="1">
      <alignment horizontal="center" vertical="center" wrapText="1"/>
    </xf>
    <xf numFmtId="9" fontId="31" fillId="0" borderId="49" xfId="2" applyFont="1" applyBorder="1" applyAlignment="1">
      <alignment horizontal="center" vertical="center" wrapText="1"/>
    </xf>
    <xf numFmtId="17" fontId="31" fillId="0" borderId="49" xfId="0" applyNumberFormat="1" applyFont="1" applyBorder="1" applyAlignment="1">
      <alignment horizontal="center" vertical="center" wrapText="1" readingOrder="2"/>
    </xf>
    <xf numFmtId="3" fontId="31" fillId="0" borderId="71" xfId="0" applyNumberFormat="1" applyFont="1" applyBorder="1" applyAlignment="1">
      <alignment horizontal="center" vertical="center" wrapText="1" readingOrder="2"/>
    </xf>
    <xf numFmtId="9" fontId="31" fillId="0" borderId="49" xfId="2" applyFont="1" applyBorder="1" applyAlignment="1">
      <alignment horizontal="center" vertical="center" wrapText="1" readingOrder="2"/>
    </xf>
    <xf numFmtId="3" fontId="31" fillId="0" borderId="49" xfId="0" applyNumberFormat="1" applyFont="1" applyBorder="1" applyAlignment="1">
      <alignment horizontal="center" vertical="center" readingOrder="2"/>
    </xf>
    <xf numFmtId="4" fontId="21" fillId="0" borderId="49" xfId="0" applyNumberFormat="1" applyFont="1" applyBorder="1" applyAlignment="1">
      <alignment horizontal="center" vertical="center" readingOrder="2"/>
    </xf>
    <xf numFmtId="3" fontId="31" fillId="0" borderId="71" xfId="0" applyNumberFormat="1" applyFont="1" applyBorder="1" applyAlignment="1">
      <alignment horizontal="center" vertical="center" wrapText="1" readingOrder="2"/>
    </xf>
    <xf numFmtId="4" fontId="21" fillId="0" borderId="49" xfId="0" applyNumberFormat="1" applyFont="1" applyBorder="1" applyAlignment="1">
      <alignment horizontal="center" vertical="center" wrapText="1"/>
    </xf>
    <xf numFmtId="0" fontId="31" fillId="0" borderId="49" xfId="0" applyFont="1" applyBorder="1" applyAlignment="1">
      <alignment horizontal="center"/>
    </xf>
    <xf numFmtId="9" fontId="31" fillId="0" borderId="50" xfId="0" applyNumberFormat="1" applyFont="1" applyBorder="1" applyAlignment="1">
      <alignment horizontal="center" vertical="center"/>
    </xf>
    <xf numFmtId="0" fontId="31" fillId="0" borderId="50" xfId="0" applyFont="1" applyBorder="1" applyAlignment="1">
      <alignment horizontal="center" vertical="center"/>
    </xf>
    <xf numFmtId="0" fontId="22" fillId="0" borderId="51" xfId="0" applyFont="1" applyBorder="1" applyAlignment="1">
      <alignment horizontal="center" vertical="center" wrapText="1"/>
    </xf>
    <xf numFmtId="0" fontId="22" fillId="0" borderId="45" xfId="0" applyFont="1" applyBorder="1" applyAlignment="1">
      <alignment horizontal="center" vertical="center" wrapText="1"/>
    </xf>
    <xf numFmtId="0" fontId="22" fillId="0" borderId="52" xfId="0" applyFont="1" applyBorder="1" applyAlignment="1">
      <alignment horizontal="center" vertical="center" wrapText="1"/>
    </xf>
    <xf numFmtId="0" fontId="22" fillId="0" borderId="49" xfId="0" applyFont="1" applyBorder="1" applyAlignment="1">
      <alignment horizontal="center" vertical="center" wrapText="1"/>
    </xf>
    <xf numFmtId="3" fontId="22" fillId="0" borderId="49" xfId="0" applyNumberFormat="1" applyFont="1" applyBorder="1" applyAlignment="1">
      <alignment horizontal="center" vertical="center" wrapText="1"/>
    </xf>
    <xf numFmtId="9" fontId="31" fillId="0" borderId="49" xfId="2" applyFont="1" applyBorder="1" applyAlignment="1">
      <alignment horizontal="center" vertical="center" wrapText="1"/>
    </xf>
    <xf numFmtId="0" fontId="31" fillId="0" borderId="49" xfId="0" applyFont="1" applyBorder="1" applyAlignment="1">
      <alignment horizontal="center" wrapText="1"/>
    </xf>
    <xf numFmtId="168" fontId="31" fillId="0" borderId="49" xfId="2" applyNumberFormat="1" applyFont="1" applyFill="1" applyBorder="1" applyAlignment="1">
      <alignment horizontal="center" vertical="center" wrapText="1"/>
    </xf>
    <xf numFmtId="9" fontId="2" fillId="0" borderId="28" xfId="0" applyNumberFormat="1" applyFont="1" applyBorder="1" applyAlignment="1">
      <alignment horizontal="center" vertical="center" wrapText="1" readingOrder="2"/>
    </xf>
    <xf numFmtId="9" fontId="6" fillId="2" borderId="38" xfId="0" applyNumberFormat="1" applyFont="1" applyFill="1" applyBorder="1" applyAlignment="1">
      <alignment horizontal="center" vertical="center" wrapText="1" readingOrder="2"/>
    </xf>
    <xf numFmtId="4" fontId="23" fillId="2" borderId="72" xfId="0" applyNumberFormat="1" applyFont="1" applyFill="1" applyBorder="1" applyAlignment="1">
      <alignment horizontal="center" vertical="center" wrapText="1" readingOrder="2"/>
    </xf>
    <xf numFmtId="4" fontId="23" fillId="2" borderId="73" xfId="0" applyNumberFormat="1" applyFont="1" applyFill="1" applyBorder="1" applyAlignment="1">
      <alignment horizontal="center" vertical="center" wrapText="1" readingOrder="2"/>
    </xf>
    <xf numFmtId="4" fontId="19" fillId="0" borderId="49" xfId="0" applyNumberFormat="1" applyFont="1" applyBorder="1" applyAlignment="1">
      <alignment horizontal="center" vertical="center" wrapText="1" readingOrder="2"/>
    </xf>
    <xf numFmtId="4" fontId="23" fillId="2" borderId="49" xfId="0" applyNumberFormat="1" applyFont="1" applyFill="1" applyBorder="1" applyAlignment="1">
      <alignment horizontal="center" vertical="center" wrapText="1" readingOrder="2"/>
    </xf>
    <xf numFmtId="0" fontId="13" fillId="0" borderId="23" xfId="0" applyFont="1" applyBorder="1" applyAlignment="1">
      <alignment horizontal="center" vertical="center" wrapText="1" readingOrder="2"/>
    </xf>
    <xf numFmtId="0" fontId="17" fillId="2" borderId="74" xfId="0" applyFont="1" applyFill="1" applyBorder="1" applyAlignment="1">
      <alignment horizontal="center" vertical="center" wrapText="1" readingOrder="2"/>
    </xf>
    <xf numFmtId="0" fontId="17" fillId="2" borderId="68" xfId="0" applyFont="1" applyFill="1" applyBorder="1" applyAlignment="1">
      <alignment horizontal="center" vertical="center" wrapText="1" readingOrder="2"/>
    </xf>
    <xf numFmtId="0" fontId="12" fillId="0" borderId="49" xfId="0" applyFont="1" applyBorder="1" applyAlignment="1">
      <alignment horizontal="center" vertical="center" wrapText="1" readingOrder="2"/>
    </xf>
  </cellXfs>
  <cellStyles count="3">
    <cellStyle name="Normal" xfId="0" builtinId="0"/>
    <cellStyle name="Normal 2" xfId="1" xr:uid="{DB25441E-D848-4EC3-AEDB-C31A455EB6B8}"/>
    <cellStyle name="Percent" xfId="2" builtinId="5"/>
  </cellStyles>
  <dxfs count="5">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3CCB4-E659-4449-9CA9-ED90943FEB07}">
  <dimension ref="A1:M74"/>
  <sheetViews>
    <sheetView rightToLeft="1" topLeftCell="B42" zoomScale="70" zoomScaleNormal="70" zoomScaleSheetLayoutView="110" workbookViewId="0">
      <selection activeCell="L53" sqref="L53"/>
    </sheetView>
  </sheetViews>
  <sheetFormatPr defaultRowHeight="15" x14ac:dyDescent="0.2"/>
  <cols>
    <col min="1" max="1" width="11.28515625" style="114" customWidth="1"/>
    <col min="2" max="2" width="20.28515625" style="114" customWidth="1"/>
    <col min="3" max="3" width="20.140625" style="114" customWidth="1"/>
    <col min="4" max="4" width="22.42578125" style="114" customWidth="1"/>
    <col min="5" max="5" width="26.28515625" style="114" customWidth="1"/>
    <col min="6" max="6" width="7.42578125" style="114" customWidth="1"/>
    <col min="7" max="7" width="8.42578125" style="115" customWidth="1"/>
    <col min="8" max="8" width="11.7109375" style="114" customWidth="1"/>
    <col min="9" max="9" width="9.7109375" style="114" customWidth="1"/>
    <col min="10" max="10" width="7.42578125" style="114" bestFit="1" customWidth="1"/>
    <col min="11" max="11" width="8.5703125" style="114" customWidth="1"/>
    <col min="12" max="12" width="9.140625" style="123"/>
    <col min="13" max="16384" width="9.140625" style="114"/>
  </cols>
  <sheetData>
    <row r="1" spans="1:13" ht="15.75" x14ac:dyDescent="0.25">
      <c r="A1" s="156" t="s">
        <v>46</v>
      </c>
      <c r="B1" s="156"/>
      <c r="C1" s="156"/>
      <c r="D1" s="110"/>
      <c r="E1" s="110"/>
      <c r="F1" s="110"/>
      <c r="G1" s="111"/>
      <c r="H1" s="110"/>
      <c r="I1" s="110"/>
      <c r="J1" s="112"/>
      <c r="K1" s="110"/>
      <c r="L1" s="113" t="s">
        <v>71</v>
      </c>
      <c r="M1" s="113">
        <v>7</v>
      </c>
    </row>
    <row r="2" spans="1:13" ht="15.75" thickBot="1" x14ac:dyDescent="0.25">
      <c r="L2" s="113" t="s">
        <v>72</v>
      </c>
      <c r="M2" s="113">
        <v>10</v>
      </c>
    </row>
    <row r="3" spans="1:13" s="117" customFormat="1" ht="31.5" customHeight="1" thickBot="1" x14ac:dyDescent="0.25">
      <c r="A3" s="246" t="s">
        <v>47</v>
      </c>
      <c r="B3" s="246" t="s">
        <v>48</v>
      </c>
      <c r="C3" s="118" t="s">
        <v>57</v>
      </c>
      <c r="D3" s="247" t="s">
        <v>49</v>
      </c>
      <c r="E3" s="248"/>
      <c r="F3" s="119" t="s">
        <v>3</v>
      </c>
      <c r="G3" s="120" t="s">
        <v>50</v>
      </c>
      <c r="H3" s="121" t="s">
        <v>51</v>
      </c>
      <c r="I3" s="121" t="s">
        <v>44</v>
      </c>
      <c r="J3" s="121" t="s">
        <v>52</v>
      </c>
      <c r="K3" s="122" t="s">
        <v>53</v>
      </c>
      <c r="L3" s="116" t="s">
        <v>73</v>
      </c>
      <c r="M3" s="113">
        <f>M2-M1</f>
        <v>3</v>
      </c>
    </row>
    <row r="4" spans="1:13" s="124" customFormat="1" ht="14.25" hidden="1" customHeight="1" thickBot="1" x14ac:dyDescent="0.25">
      <c r="A4" s="148" t="s">
        <v>54</v>
      </c>
      <c r="B4" s="148" t="s">
        <v>120</v>
      </c>
      <c r="C4" s="249"/>
      <c r="D4" s="137"/>
      <c r="E4" s="138"/>
      <c r="F4" s="249"/>
      <c r="G4" s="250"/>
      <c r="H4" s="249"/>
      <c r="I4" s="249"/>
      <c r="J4" s="249"/>
      <c r="K4" s="249"/>
      <c r="L4" s="123"/>
    </row>
    <row r="5" spans="1:13" s="124" customFormat="1" ht="14.25" customHeight="1" x14ac:dyDescent="0.2">
      <c r="A5" s="148"/>
      <c r="B5" s="148"/>
      <c r="C5" s="148" t="s">
        <v>83</v>
      </c>
      <c r="D5" s="137" t="s">
        <v>84</v>
      </c>
      <c r="E5" s="138" t="s">
        <v>64</v>
      </c>
      <c r="F5" s="235">
        <v>0.35</v>
      </c>
      <c r="G5" s="232"/>
      <c r="H5" s="230">
        <f>IF(G5&lt;J5,0,IF(G5=J5,$M$1,IF(G5&gt;K5,$M$2,$M$3/(K5-J5)*(G5-J5)+$M$1)))</f>
        <v>0</v>
      </c>
      <c r="I5" s="242"/>
      <c r="J5" s="232">
        <v>3</v>
      </c>
      <c r="K5" s="232">
        <v>5</v>
      </c>
      <c r="L5" s="154">
        <f>SUM(F5:F17)</f>
        <v>0.99999999999999989</v>
      </c>
    </row>
    <row r="6" spans="1:13" s="124" customFormat="1" ht="14.25" customHeight="1" x14ac:dyDescent="0.2">
      <c r="A6" s="148"/>
      <c r="B6" s="148"/>
      <c r="C6" s="148"/>
      <c r="D6" s="137" t="s">
        <v>85</v>
      </c>
      <c r="E6" s="138">
        <f>$M$1</f>
        <v>7</v>
      </c>
      <c r="F6" s="235"/>
      <c r="G6" s="232"/>
      <c r="H6" s="230"/>
      <c r="I6" s="242"/>
      <c r="J6" s="232"/>
      <c r="K6" s="232"/>
      <c r="L6" s="157"/>
    </row>
    <row r="7" spans="1:13" s="124" customFormat="1" x14ac:dyDescent="0.2">
      <c r="A7" s="148"/>
      <c r="B7" s="148"/>
      <c r="C7" s="148"/>
      <c r="D7" s="137" t="s">
        <v>86</v>
      </c>
      <c r="E7" s="234">
        <v>8.5</v>
      </c>
      <c r="F7" s="235"/>
      <c r="G7" s="232"/>
      <c r="H7" s="230"/>
      <c r="I7" s="242"/>
      <c r="J7" s="232"/>
      <c r="K7" s="232"/>
      <c r="L7" s="157"/>
    </row>
    <row r="8" spans="1:13" s="124" customFormat="1" ht="15" customHeight="1" x14ac:dyDescent="0.2">
      <c r="A8" s="148"/>
      <c r="B8" s="148"/>
      <c r="C8" s="148"/>
      <c r="D8" s="137" t="s">
        <v>87</v>
      </c>
      <c r="E8" s="138">
        <v>10</v>
      </c>
      <c r="F8" s="235"/>
      <c r="G8" s="232"/>
      <c r="H8" s="230"/>
      <c r="I8" s="242"/>
      <c r="J8" s="232"/>
      <c r="K8" s="232"/>
      <c r="L8" s="157"/>
    </row>
    <row r="9" spans="1:13" s="124" customFormat="1" ht="14.25" customHeight="1" x14ac:dyDescent="0.2">
      <c r="A9" s="148"/>
      <c r="B9" s="148"/>
      <c r="C9" s="148" t="s">
        <v>121</v>
      </c>
      <c r="D9" s="137" t="s">
        <v>90</v>
      </c>
      <c r="E9" s="138" t="s">
        <v>64</v>
      </c>
      <c r="F9" s="235">
        <v>0.3</v>
      </c>
      <c r="G9" s="232"/>
      <c r="H9" s="230">
        <f>IF(G9&lt;J9,0,IF(G9=J9,$M$1,IF(G9&gt;K9,$M$2,$M$3/(K9-J9)*(G9-J9)+$M$1)))</f>
        <v>0</v>
      </c>
      <c r="I9" s="242"/>
      <c r="J9" s="232">
        <v>1</v>
      </c>
      <c r="K9" s="232">
        <v>3</v>
      </c>
      <c r="L9" s="157"/>
    </row>
    <row r="10" spans="1:13" s="124" customFormat="1" ht="14.25" customHeight="1" x14ac:dyDescent="0.2">
      <c r="A10" s="148"/>
      <c r="B10" s="148"/>
      <c r="C10" s="148"/>
      <c r="D10" s="137" t="s">
        <v>91</v>
      </c>
      <c r="E10" s="138">
        <f>$M$1</f>
        <v>7</v>
      </c>
      <c r="F10" s="235"/>
      <c r="G10" s="232"/>
      <c r="H10" s="230"/>
      <c r="I10" s="242"/>
      <c r="J10" s="232"/>
      <c r="K10" s="232"/>
      <c r="L10" s="157"/>
    </row>
    <row r="11" spans="1:13" s="124" customFormat="1" ht="14.25" customHeight="1" x14ac:dyDescent="0.2">
      <c r="A11" s="148"/>
      <c r="B11" s="148"/>
      <c r="C11" s="148"/>
      <c r="D11" s="236" t="s">
        <v>92</v>
      </c>
      <c r="E11" s="234">
        <v>8.5</v>
      </c>
      <c r="F11" s="235"/>
      <c r="G11" s="232"/>
      <c r="H11" s="230"/>
      <c r="I11" s="242"/>
      <c r="J11" s="232"/>
      <c r="K11" s="232"/>
      <c r="L11" s="157"/>
    </row>
    <row r="12" spans="1:13" s="124" customFormat="1" ht="15" customHeight="1" x14ac:dyDescent="0.2">
      <c r="A12" s="148"/>
      <c r="B12" s="148"/>
      <c r="C12" s="148"/>
      <c r="D12" s="137" t="s">
        <v>93</v>
      </c>
      <c r="E12" s="138">
        <v>10</v>
      </c>
      <c r="F12" s="235"/>
      <c r="G12" s="232"/>
      <c r="H12" s="230"/>
      <c r="I12" s="242"/>
      <c r="J12" s="232"/>
      <c r="K12" s="232"/>
      <c r="L12" s="157"/>
    </row>
    <row r="13" spans="1:13" s="124" customFormat="1" x14ac:dyDescent="0.2">
      <c r="A13" s="148"/>
      <c r="B13" s="148"/>
      <c r="C13" s="148" t="s">
        <v>122</v>
      </c>
      <c r="D13" s="137" t="s">
        <v>104</v>
      </c>
      <c r="E13" s="138" t="s">
        <v>64</v>
      </c>
      <c r="F13" s="235">
        <v>0.2</v>
      </c>
      <c r="G13" s="232"/>
      <c r="H13" s="230">
        <f>IF(G13&lt;J13,0,IF(G13=J13,$M$1,IF(G13&gt;K13,$M$2,$M$3/(K13-J13)*(G13-J13)+$M$1)))</f>
        <v>0</v>
      </c>
      <c r="I13" s="242"/>
      <c r="J13" s="232">
        <v>100</v>
      </c>
      <c r="K13" s="232">
        <v>200</v>
      </c>
      <c r="L13" s="157"/>
    </row>
    <row r="14" spans="1:13" s="124" customFormat="1" ht="14.25" customHeight="1" x14ac:dyDescent="0.2">
      <c r="A14" s="148"/>
      <c r="B14" s="148"/>
      <c r="C14" s="148"/>
      <c r="D14" s="137" t="s">
        <v>105</v>
      </c>
      <c r="E14" s="138">
        <f>$M$1</f>
        <v>7</v>
      </c>
      <c r="F14" s="235"/>
      <c r="G14" s="232"/>
      <c r="H14" s="230"/>
      <c r="I14" s="242"/>
      <c r="J14" s="232"/>
      <c r="K14" s="232"/>
      <c r="L14" s="157"/>
    </row>
    <row r="15" spans="1:13" s="124" customFormat="1" x14ac:dyDescent="0.2">
      <c r="A15" s="148"/>
      <c r="B15" s="148"/>
      <c r="C15" s="148"/>
      <c r="D15" s="137" t="s">
        <v>106</v>
      </c>
      <c r="E15" s="234">
        <v>8.5</v>
      </c>
      <c r="F15" s="235"/>
      <c r="G15" s="232"/>
      <c r="H15" s="230"/>
      <c r="I15" s="242"/>
      <c r="J15" s="232"/>
      <c r="K15" s="232"/>
      <c r="L15" s="157"/>
    </row>
    <row r="16" spans="1:13" s="124" customFormat="1" ht="15" customHeight="1" x14ac:dyDescent="0.2">
      <c r="A16" s="148"/>
      <c r="B16" s="148"/>
      <c r="C16" s="148"/>
      <c r="D16" s="137" t="s">
        <v>107</v>
      </c>
      <c r="E16" s="138">
        <v>10</v>
      </c>
      <c r="F16" s="235"/>
      <c r="G16" s="232"/>
      <c r="H16" s="230"/>
      <c r="I16" s="242"/>
      <c r="J16" s="232"/>
      <c r="K16" s="232"/>
      <c r="L16" s="157"/>
    </row>
    <row r="17" spans="1:12" ht="30.75" thickBot="1" x14ac:dyDescent="0.25">
      <c r="A17" s="148"/>
      <c r="B17" s="138" t="s">
        <v>61</v>
      </c>
      <c r="C17" s="138" t="s">
        <v>55</v>
      </c>
      <c r="D17" s="148" t="s">
        <v>78</v>
      </c>
      <c r="E17" s="148"/>
      <c r="F17" s="251">
        <v>0.15</v>
      </c>
      <c r="G17" s="125"/>
      <c r="H17" s="126">
        <f>G17</f>
        <v>0</v>
      </c>
      <c r="I17" s="140"/>
      <c r="J17" s="241"/>
      <c r="K17" s="241"/>
      <c r="L17" s="158"/>
    </row>
    <row r="18" spans="1:12" x14ac:dyDescent="0.2">
      <c r="A18" s="148" t="s">
        <v>37</v>
      </c>
      <c r="B18" s="147" t="s">
        <v>132</v>
      </c>
      <c r="C18" s="147" t="s">
        <v>55</v>
      </c>
      <c r="D18" s="148" t="s">
        <v>74</v>
      </c>
      <c r="E18" s="148"/>
      <c r="F18" s="139">
        <f>1/3</f>
        <v>0.33333333333333331</v>
      </c>
      <c r="G18" s="125"/>
      <c r="H18" s="126">
        <f>G18*F18</f>
        <v>0</v>
      </c>
      <c r="I18" s="242"/>
      <c r="J18" s="237"/>
      <c r="K18" s="237"/>
      <c r="L18" s="154">
        <f>SUM(F18:F20)</f>
        <v>1</v>
      </c>
    </row>
    <row r="19" spans="1:12" x14ac:dyDescent="0.2">
      <c r="A19" s="148"/>
      <c r="B19" s="147"/>
      <c r="C19" s="147"/>
      <c r="D19" s="148" t="s">
        <v>75</v>
      </c>
      <c r="E19" s="148"/>
      <c r="F19" s="139">
        <f t="shared" ref="F19:F20" si="0">1/3</f>
        <v>0.33333333333333331</v>
      </c>
      <c r="G19" s="125"/>
      <c r="H19" s="126">
        <f>G19*F19</f>
        <v>0</v>
      </c>
      <c r="I19" s="242"/>
      <c r="J19" s="237"/>
      <c r="K19" s="237"/>
      <c r="L19" s="155"/>
    </row>
    <row r="20" spans="1:12" x14ac:dyDescent="0.2">
      <c r="A20" s="148"/>
      <c r="B20" s="147"/>
      <c r="C20" s="147"/>
      <c r="D20" s="148" t="s">
        <v>76</v>
      </c>
      <c r="E20" s="148"/>
      <c r="F20" s="139">
        <f t="shared" si="0"/>
        <v>0.33333333333333331</v>
      </c>
      <c r="G20" s="125"/>
      <c r="H20" s="126">
        <f>G20*F20</f>
        <v>0</v>
      </c>
      <c r="I20" s="242"/>
      <c r="J20" s="237"/>
      <c r="K20" s="237"/>
      <c r="L20" s="155"/>
    </row>
    <row r="21" spans="1:12" s="127" customFormat="1" x14ac:dyDescent="0.2">
      <c r="A21" s="148" t="s">
        <v>38</v>
      </c>
      <c r="B21" s="148" t="s">
        <v>58</v>
      </c>
      <c r="C21" s="148" t="s">
        <v>59</v>
      </c>
      <c r="D21" s="137" t="s">
        <v>94</v>
      </c>
      <c r="E21" s="138" t="s">
        <v>64</v>
      </c>
      <c r="F21" s="228">
        <v>0.25</v>
      </c>
      <c r="G21" s="229"/>
      <c r="H21" s="230">
        <f>IF(G21&lt;J21,0,IF(G21=J21,$M$1,IF(G21&gt;K21,$M$2,$M$3/(K21-J21)*(G21-J21)+$M$1)))</f>
        <v>0</v>
      </c>
      <c r="I21" s="231"/>
      <c r="J21" s="232">
        <v>4</v>
      </c>
      <c r="K21" s="232">
        <v>8</v>
      </c>
      <c r="L21" s="244">
        <f>SUM(F21:F35)</f>
        <v>1</v>
      </c>
    </row>
    <row r="22" spans="1:12" s="127" customFormat="1" x14ac:dyDescent="0.2">
      <c r="A22" s="148"/>
      <c r="B22" s="148"/>
      <c r="C22" s="148"/>
      <c r="D22" s="137" t="s">
        <v>86</v>
      </c>
      <c r="E22" s="138">
        <f>$M$1</f>
        <v>7</v>
      </c>
      <c r="F22" s="228"/>
      <c r="G22" s="229"/>
      <c r="H22" s="230"/>
      <c r="I22" s="231"/>
      <c r="J22" s="232"/>
      <c r="K22" s="232"/>
      <c r="L22" s="244"/>
    </row>
    <row r="23" spans="1:12" x14ac:dyDescent="0.2">
      <c r="A23" s="148"/>
      <c r="B23" s="148"/>
      <c r="C23" s="148"/>
      <c r="D23" s="137" t="s">
        <v>95</v>
      </c>
      <c r="E23" s="234" t="s">
        <v>97</v>
      </c>
      <c r="F23" s="228"/>
      <c r="G23" s="229"/>
      <c r="H23" s="230"/>
      <c r="I23" s="231"/>
      <c r="J23" s="232"/>
      <c r="K23" s="232"/>
      <c r="L23" s="244"/>
    </row>
    <row r="24" spans="1:12" s="127" customFormat="1" x14ac:dyDescent="0.2">
      <c r="A24" s="148"/>
      <c r="B24" s="148"/>
      <c r="C24" s="148"/>
      <c r="D24" s="137" t="s">
        <v>96</v>
      </c>
      <c r="E24" s="138">
        <v>10</v>
      </c>
      <c r="F24" s="228"/>
      <c r="G24" s="229"/>
      <c r="H24" s="230"/>
      <c r="I24" s="231"/>
      <c r="J24" s="232"/>
      <c r="K24" s="232"/>
      <c r="L24" s="244"/>
    </row>
    <row r="25" spans="1:12" s="127" customFormat="1" x14ac:dyDescent="0.2">
      <c r="A25" s="148"/>
      <c r="B25" s="148"/>
      <c r="C25" s="148" t="s">
        <v>102</v>
      </c>
      <c r="D25" s="137" t="s">
        <v>88</v>
      </c>
      <c r="E25" s="138" t="s">
        <v>64</v>
      </c>
      <c r="F25" s="235">
        <v>0.35</v>
      </c>
      <c r="G25" s="229"/>
      <c r="H25" s="230">
        <f>IF(G25&lt;J25,0,IF(G25=J25,$M$1,IF(G25&gt;K25,$M$2,$M$3/(K25-J25)*(G25-J25)+$M$1)))</f>
        <v>0</v>
      </c>
      <c r="I25" s="231"/>
      <c r="J25" s="232">
        <v>30</v>
      </c>
      <c r="K25" s="232">
        <v>60</v>
      </c>
      <c r="L25" s="244"/>
    </row>
    <row r="26" spans="1:12" s="127" customFormat="1" x14ac:dyDescent="0.2">
      <c r="A26" s="148"/>
      <c r="B26" s="148"/>
      <c r="C26" s="148"/>
      <c r="D26" s="137" t="s">
        <v>89</v>
      </c>
      <c r="E26" s="138">
        <f>$M$1</f>
        <v>7</v>
      </c>
      <c r="F26" s="235"/>
      <c r="G26" s="229"/>
      <c r="H26" s="230"/>
      <c r="I26" s="231"/>
      <c r="J26" s="232"/>
      <c r="K26" s="232"/>
      <c r="L26" s="244"/>
    </row>
    <row r="27" spans="1:12" x14ac:dyDescent="0.2">
      <c r="A27" s="148"/>
      <c r="B27" s="148"/>
      <c r="C27" s="148"/>
      <c r="D27" s="236" t="s">
        <v>108</v>
      </c>
      <c r="E27" s="234">
        <v>8.5</v>
      </c>
      <c r="F27" s="235"/>
      <c r="G27" s="229"/>
      <c r="H27" s="230"/>
      <c r="I27" s="231"/>
      <c r="J27" s="232"/>
      <c r="K27" s="232"/>
      <c r="L27" s="244"/>
    </row>
    <row r="28" spans="1:12" x14ac:dyDescent="0.2">
      <c r="A28" s="148"/>
      <c r="B28" s="148"/>
      <c r="C28" s="148"/>
      <c r="D28" s="137" t="s">
        <v>109</v>
      </c>
      <c r="E28" s="138">
        <v>10</v>
      </c>
      <c r="F28" s="235"/>
      <c r="G28" s="229"/>
      <c r="H28" s="230"/>
      <c r="I28" s="231"/>
      <c r="J28" s="232"/>
      <c r="K28" s="232"/>
      <c r="L28" s="244"/>
    </row>
    <row r="29" spans="1:12" ht="15" customHeight="1" x14ac:dyDescent="0.2">
      <c r="A29" s="148"/>
      <c r="B29" s="148"/>
      <c r="C29" s="147" t="s">
        <v>60</v>
      </c>
      <c r="D29" s="137" t="s">
        <v>98</v>
      </c>
      <c r="E29" s="138" t="s">
        <v>64</v>
      </c>
      <c r="F29" s="228">
        <v>0.25</v>
      </c>
      <c r="G29" s="229"/>
      <c r="H29" s="230">
        <f>G29</f>
        <v>0</v>
      </c>
      <c r="I29" s="231"/>
      <c r="J29" s="237"/>
      <c r="K29" s="237"/>
      <c r="L29" s="244"/>
    </row>
    <row r="30" spans="1:12" x14ac:dyDescent="0.2">
      <c r="A30" s="148"/>
      <c r="B30" s="148"/>
      <c r="C30" s="147"/>
      <c r="D30" s="137" t="s">
        <v>99</v>
      </c>
      <c r="E30" s="138">
        <v>7</v>
      </c>
      <c r="F30" s="228"/>
      <c r="G30" s="229"/>
      <c r="H30" s="230"/>
      <c r="I30" s="231"/>
      <c r="J30" s="237"/>
      <c r="K30" s="237"/>
      <c r="L30" s="244"/>
    </row>
    <row r="31" spans="1:12" x14ac:dyDescent="0.2">
      <c r="A31" s="148"/>
      <c r="B31" s="148"/>
      <c r="C31" s="147"/>
      <c r="D31" s="137" t="s">
        <v>100</v>
      </c>
      <c r="E31" s="138">
        <v>8.5</v>
      </c>
      <c r="F31" s="228"/>
      <c r="G31" s="229"/>
      <c r="H31" s="230"/>
      <c r="I31" s="231"/>
      <c r="J31" s="237"/>
      <c r="K31" s="237"/>
      <c r="L31" s="244"/>
    </row>
    <row r="32" spans="1:12" x14ac:dyDescent="0.2">
      <c r="A32" s="148"/>
      <c r="B32" s="148"/>
      <c r="C32" s="147"/>
      <c r="D32" s="137" t="s">
        <v>101</v>
      </c>
      <c r="E32" s="138">
        <v>10</v>
      </c>
      <c r="F32" s="228"/>
      <c r="G32" s="229"/>
      <c r="H32" s="230"/>
      <c r="I32" s="231"/>
      <c r="J32" s="237"/>
      <c r="K32" s="237"/>
      <c r="L32" s="244"/>
    </row>
    <row r="33" spans="1:12" ht="15.75" x14ac:dyDescent="0.2">
      <c r="A33" s="148"/>
      <c r="B33" s="148"/>
      <c r="C33" s="147" t="s">
        <v>119</v>
      </c>
      <c r="D33" s="148" t="s">
        <v>74</v>
      </c>
      <c r="E33" s="148"/>
      <c r="F33" s="238">
        <v>0.05</v>
      </c>
      <c r="G33" s="239"/>
      <c r="H33" s="126"/>
      <c r="I33" s="240"/>
      <c r="J33" s="241"/>
      <c r="K33" s="241"/>
      <c r="L33" s="244"/>
    </row>
    <row r="34" spans="1:12" ht="15.75" x14ac:dyDescent="0.2">
      <c r="A34" s="148"/>
      <c r="B34" s="148"/>
      <c r="C34" s="147"/>
      <c r="D34" s="148" t="s">
        <v>75</v>
      </c>
      <c r="E34" s="148"/>
      <c r="F34" s="238">
        <v>0.05</v>
      </c>
      <c r="G34" s="239"/>
      <c r="H34" s="126"/>
      <c r="I34" s="240"/>
      <c r="J34" s="241"/>
      <c r="K34" s="241"/>
      <c r="L34" s="244"/>
    </row>
    <row r="35" spans="1:12" ht="15.75" x14ac:dyDescent="0.2">
      <c r="A35" s="148"/>
      <c r="B35" s="148"/>
      <c r="C35" s="147"/>
      <c r="D35" s="148" t="s">
        <v>76</v>
      </c>
      <c r="E35" s="148"/>
      <c r="F35" s="238">
        <v>0.05</v>
      </c>
      <c r="G35" s="239"/>
      <c r="H35" s="126"/>
      <c r="I35" s="240"/>
      <c r="J35" s="241"/>
      <c r="K35" s="241"/>
      <c r="L35" s="244"/>
    </row>
    <row r="36" spans="1:12" x14ac:dyDescent="0.2">
      <c r="A36" s="148"/>
      <c r="B36" s="148" t="s">
        <v>116</v>
      </c>
      <c r="C36" s="147" t="s">
        <v>114</v>
      </c>
      <c r="D36" s="148" t="s">
        <v>112</v>
      </c>
      <c r="E36" s="148"/>
      <c r="F36" s="139">
        <v>0.2</v>
      </c>
      <c r="G36" s="125"/>
      <c r="H36" s="126"/>
      <c r="I36" s="242"/>
      <c r="J36" s="237"/>
      <c r="K36" s="237"/>
      <c r="L36" s="244">
        <f>SUM(F36:F40)</f>
        <v>1</v>
      </c>
    </row>
    <row r="37" spans="1:12" ht="30.75" customHeight="1" x14ac:dyDescent="0.2">
      <c r="A37" s="148"/>
      <c r="B37" s="148"/>
      <c r="C37" s="147"/>
      <c r="D37" s="148" t="s">
        <v>113</v>
      </c>
      <c r="E37" s="148"/>
      <c r="F37" s="139">
        <v>0.2</v>
      </c>
      <c r="G37" s="125"/>
      <c r="H37" s="126"/>
      <c r="I37" s="242"/>
      <c r="J37" s="237"/>
      <c r="K37" s="237"/>
      <c r="L37" s="245"/>
    </row>
    <row r="38" spans="1:12" x14ac:dyDescent="0.2">
      <c r="A38" s="148"/>
      <c r="B38" s="148"/>
      <c r="C38" s="147"/>
      <c r="D38" s="148" t="s">
        <v>115</v>
      </c>
      <c r="E38" s="148"/>
      <c r="F38" s="139">
        <v>0.2</v>
      </c>
      <c r="G38" s="125"/>
      <c r="H38" s="126"/>
      <c r="I38" s="242"/>
      <c r="J38" s="237"/>
      <c r="K38" s="237"/>
      <c r="L38" s="245"/>
    </row>
    <row r="39" spans="1:12" x14ac:dyDescent="0.2">
      <c r="A39" s="148"/>
      <c r="B39" s="148"/>
      <c r="C39" s="147"/>
      <c r="D39" s="148" t="s">
        <v>110</v>
      </c>
      <c r="E39" s="148"/>
      <c r="F39" s="139">
        <v>0.2</v>
      </c>
      <c r="G39" s="125"/>
      <c r="H39" s="126"/>
      <c r="I39" s="242"/>
      <c r="J39" s="237"/>
      <c r="K39" s="237"/>
      <c r="L39" s="245"/>
    </row>
    <row r="40" spans="1:12" x14ac:dyDescent="0.2">
      <c r="A40" s="148"/>
      <c r="B40" s="148"/>
      <c r="C40" s="147"/>
      <c r="D40" s="243" t="s">
        <v>111</v>
      </c>
      <c r="E40" s="243"/>
      <c r="F40" s="139">
        <v>0.2</v>
      </c>
      <c r="G40" s="125"/>
      <c r="H40" s="126"/>
      <c r="I40" s="242"/>
      <c r="J40" s="237"/>
      <c r="K40" s="237"/>
      <c r="L40" s="245"/>
    </row>
    <row r="41" spans="1:12" ht="30" customHeight="1" x14ac:dyDescent="0.2">
      <c r="A41" s="148"/>
      <c r="B41" s="148" t="s">
        <v>124</v>
      </c>
      <c r="C41" s="147" t="s">
        <v>125</v>
      </c>
      <c r="D41" s="147" t="s">
        <v>126</v>
      </c>
      <c r="E41" s="252" t="s">
        <v>127</v>
      </c>
      <c r="F41" s="253">
        <f t="shared" ref="F41:F44" si="1">1/3/4</f>
        <v>8.3333333333333329E-2</v>
      </c>
      <c r="G41" s="125"/>
      <c r="H41" s="126"/>
      <c r="I41" s="140"/>
      <c r="J41" s="125"/>
      <c r="K41" s="125"/>
      <c r="L41" s="233">
        <f>SUM(F41:F52)</f>
        <v>1</v>
      </c>
    </row>
    <row r="42" spans="1:12" ht="30" x14ac:dyDescent="0.2">
      <c r="A42" s="148"/>
      <c r="B42" s="148"/>
      <c r="C42" s="147"/>
      <c r="D42" s="147"/>
      <c r="E42" s="252" t="s">
        <v>112</v>
      </c>
      <c r="F42" s="253">
        <f t="shared" si="1"/>
        <v>8.3333333333333329E-2</v>
      </c>
      <c r="G42" s="125"/>
      <c r="H42" s="126"/>
      <c r="I42" s="140"/>
      <c r="J42" s="125"/>
      <c r="K42" s="125"/>
      <c r="L42" s="233"/>
    </row>
    <row r="43" spans="1:12" ht="45" x14ac:dyDescent="0.2">
      <c r="A43" s="148"/>
      <c r="B43" s="148"/>
      <c r="C43" s="147"/>
      <c r="D43" s="147"/>
      <c r="E43" s="252" t="s">
        <v>113</v>
      </c>
      <c r="F43" s="253">
        <f t="shared" si="1"/>
        <v>8.3333333333333329E-2</v>
      </c>
      <c r="G43" s="125"/>
      <c r="H43" s="126"/>
      <c r="I43" s="140"/>
      <c r="J43" s="125"/>
      <c r="K43" s="125"/>
      <c r="L43" s="233"/>
    </row>
    <row r="44" spans="1:12" ht="15.75" x14ac:dyDescent="0.2">
      <c r="A44" s="148"/>
      <c r="B44" s="148"/>
      <c r="C44" s="147"/>
      <c r="D44" s="147"/>
      <c r="E44" s="252" t="s">
        <v>111</v>
      </c>
      <c r="F44" s="253">
        <f t="shared" si="1"/>
        <v>8.3333333333333329E-2</v>
      </c>
      <c r="G44" s="125"/>
      <c r="H44" s="126"/>
      <c r="I44" s="140"/>
      <c r="J44" s="125"/>
      <c r="K44" s="125"/>
      <c r="L44" s="233"/>
    </row>
    <row r="45" spans="1:12" ht="30" x14ac:dyDescent="0.2">
      <c r="A45" s="148"/>
      <c r="B45" s="148"/>
      <c r="C45" s="147"/>
      <c r="D45" s="147" t="s">
        <v>128</v>
      </c>
      <c r="E45" s="252" t="s">
        <v>129</v>
      </c>
      <c r="F45" s="253">
        <f>1/3/4</f>
        <v>8.3333333333333329E-2</v>
      </c>
      <c r="G45" s="125"/>
      <c r="H45" s="126"/>
      <c r="I45" s="140"/>
      <c r="J45" s="125"/>
      <c r="K45" s="125"/>
      <c r="L45" s="233"/>
    </row>
    <row r="46" spans="1:12" ht="30.75" customHeight="1" x14ac:dyDescent="0.2">
      <c r="A46" s="148"/>
      <c r="B46" s="148"/>
      <c r="C46" s="147"/>
      <c r="D46" s="147"/>
      <c r="E46" s="252" t="s">
        <v>112</v>
      </c>
      <c r="F46" s="253">
        <f t="shared" ref="F46:F52" si="2">1/3/4</f>
        <v>8.3333333333333329E-2</v>
      </c>
      <c r="G46" s="125"/>
      <c r="H46" s="126"/>
      <c r="I46" s="140"/>
      <c r="J46" s="125"/>
      <c r="K46" s="125"/>
      <c r="L46" s="233"/>
    </row>
    <row r="47" spans="1:12" ht="30.75" customHeight="1" x14ac:dyDescent="0.2">
      <c r="A47" s="148"/>
      <c r="B47" s="148"/>
      <c r="C47" s="147"/>
      <c r="D47" s="147"/>
      <c r="E47" s="252" t="s">
        <v>113</v>
      </c>
      <c r="F47" s="253">
        <f t="shared" si="2"/>
        <v>8.3333333333333329E-2</v>
      </c>
      <c r="G47" s="125"/>
      <c r="H47" s="126"/>
      <c r="I47" s="140"/>
      <c r="J47" s="125"/>
      <c r="K47" s="125"/>
      <c r="L47" s="233"/>
    </row>
    <row r="48" spans="1:12" ht="15.75" x14ac:dyDescent="0.2">
      <c r="A48" s="148"/>
      <c r="B48" s="148"/>
      <c r="C48" s="147"/>
      <c r="D48" s="147"/>
      <c r="E48" s="252" t="s">
        <v>111</v>
      </c>
      <c r="F48" s="253">
        <f t="shared" si="2"/>
        <v>8.3333333333333329E-2</v>
      </c>
      <c r="G48" s="125"/>
      <c r="H48" s="126"/>
      <c r="I48" s="140"/>
      <c r="J48" s="125"/>
      <c r="K48" s="125"/>
      <c r="L48" s="233"/>
    </row>
    <row r="49" spans="1:12" ht="15.75" x14ac:dyDescent="0.2">
      <c r="A49" s="148"/>
      <c r="B49" s="148"/>
      <c r="C49" s="147"/>
      <c r="D49" s="147" t="s">
        <v>130</v>
      </c>
      <c r="E49" s="252" t="s">
        <v>131</v>
      </c>
      <c r="F49" s="253">
        <f t="shared" si="2"/>
        <v>8.3333333333333329E-2</v>
      </c>
      <c r="G49" s="125"/>
      <c r="H49" s="126"/>
      <c r="I49" s="140"/>
      <c r="J49" s="125"/>
      <c r="K49" s="125"/>
      <c r="L49" s="233"/>
    </row>
    <row r="50" spans="1:12" ht="30.75" customHeight="1" x14ac:dyDescent="0.2">
      <c r="A50" s="148"/>
      <c r="B50" s="148"/>
      <c r="C50" s="147"/>
      <c r="D50" s="147"/>
      <c r="E50" s="252" t="s">
        <v>112</v>
      </c>
      <c r="F50" s="253">
        <f t="shared" si="2"/>
        <v>8.3333333333333329E-2</v>
      </c>
      <c r="G50" s="125"/>
      <c r="H50" s="126"/>
      <c r="I50" s="140"/>
      <c r="J50" s="125"/>
      <c r="K50" s="125"/>
      <c r="L50" s="233"/>
    </row>
    <row r="51" spans="1:12" ht="30.75" customHeight="1" x14ac:dyDescent="0.2">
      <c r="A51" s="148"/>
      <c r="B51" s="148"/>
      <c r="C51" s="147"/>
      <c r="D51" s="147"/>
      <c r="E51" s="252" t="s">
        <v>113</v>
      </c>
      <c r="F51" s="253">
        <f t="shared" si="2"/>
        <v>8.3333333333333329E-2</v>
      </c>
      <c r="G51" s="125"/>
      <c r="H51" s="126"/>
      <c r="I51" s="140"/>
      <c r="J51" s="125"/>
      <c r="K51" s="125"/>
      <c r="L51" s="233"/>
    </row>
    <row r="52" spans="1:12" ht="15.75" x14ac:dyDescent="0.2">
      <c r="A52" s="148"/>
      <c r="B52" s="148"/>
      <c r="C52" s="147"/>
      <c r="D52" s="147"/>
      <c r="E52" s="252" t="s">
        <v>111</v>
      </c>
      <c r="F52" s="253">
        <f t="shared" si="2"/>
        <v>8.3333333333333329E-2</v>
      </c>
      <c r="G52" s="125"/>
      <c r="H52" s="126"/>
      <c r="I52" s="140"/>
      <c r="J52" s="125"/>
      <c r="K52" s="125"/>
      <c r="L52" s="233"/>
    </row>
    <row r="53" spans="1:12" ht="30.75" customHeight="1" thickBot="1" x14ac:dyDescent="0.25">
      <c r="A53" s="131"/>
      <c r="B53" s="131"/>
      <c r="C53" s="132"/>
      <c r="D53" s="133"/>
      <c r="E53" s="134"/>
      <c r="F53" s="128"/>
      <c r="G53" s="129"/>
      <c r="H53" s="130"/>
      <c r="I53" s="109"/>
      <c r="J53" s="129"/>
      <c r="K53" s="129"/>
      <c r="L53" s="114"/>
    </row>
    <row r="54" spans="1:12" ht="24" customHeight="1" x14ac:dyDescent="0.2">
      <c r="A54" s="114" t="s">
        <v>56</v>
      </c>
      <c r="B54" s="135"/>
      <c r="D54" s="114" t="s">
        <v>56</v>
      </c>
      <c r="E54" s="152"/>
      <c r="F54" s="152"/>
      <c r="G54" s="152"/>
      <c r="H54" s="114" t="s">
        <v>56</v>
      </c>
      <c r="I54" s="153"/>
      <c r="J54" s="153"/>
      <c r="K54" s="153"/>
    </row>
    <row r="55" spans="1:12" ht="24" customHeight="1" x14ac:dyDescent="0.2">
      <c r="A55" s="114" t="s">
        <v>56</v>
      </c>
      <c r="B55" s="135"/>
      <c r="C55" s="123"/>
      <c r="D55" s="114" t="s">
        <v>56</v>
      </c>
      <c r="E55" s="151"/>
      <c r="F55" s="151"/>
      <c r="G55" s="151"/>
      <c r="H55" s="114" t="s">
        <v>56</v>
      </c>
      <c r="I55" s="151"/>
      <c r="J55" s="151"/>
      <c r="K55" s="151"/>
    </row>
    <row r="56" spans="1:12" ht="15" customHeight="1" x14ac:dyDescent="0.2">
      <c r="C56" s="123"/>
      <c r="D56" s="123"/>
      <c r="E56" s="150"/>
      <c r="F56" s="150"/>
      <c r="G56" s="150"/>
      <c r="H56" s="123"/>
      <c r="I56" s="150"/>
      <c r="J56" s="150"/>
      <c r="K56" s="150"/>
    </row>
    <row r="57" spans="1:12" ht="15.75" customHeight="1" x14ac:dyDescent="0.25">
      <c r="A57" s="159" t="s">
        <v>70</v>
      </c>
      <c r="B57" s="159"/>
      <c r="C57" s="159"/>
      <c r="D57" s="159"/>
      <c r="E57" s="159"/>
      <c r="F57" s="159"/>
      <c r="G57" s="159"/>
      <c r="H57" s="159"/>
      <c r="I57" s="159"/>
      <c r="J57" s="159"/>
      <c r="K57" s="159"/>
    </row>
    <row r="58" spans="1:12" ht="15" customHeight="1" x14ac:dyDescent="0.2">
      <c r="C58" s="123"/>
      <c r="D58" s="123"/>
      <c r="E58" s="123"/>
      <c r="F58" s="123"/>
      <c r="G58" s="136"/>
      <c r="H58" s="123"/>
      <c r="I58" s="123"/>
      <c r="J58" s="123"/>
      <c r="K58" s="123"/>
    </row>
    <row r="59" spans="1:12" ht="23.25" customHeight="1" x14ac:dyDescent="0.2">
      <c r="A59" s="149" t="s">
        <v>79</v>
      </c>
      <c r="B59" s="149"/>
      <c r="C59" s="149"/>
      <c r="D59" s="149"/>
      <c r="E59" s="149"/>
      <c r="F59" s="149"/>
      <c r="G59" s="149"/>
      <c r="H59" s="149"/>
      <c r="I59" s="149"/>
      <c r="J59" s="149"/>
      <c r="K59" s="149"/>
    </row>
    <row r="60" spans="1:12" ht="23.25" customHeight="1" x14ac:dyDescent="0.2">
      <c r="A60" s="149"/>
      <c r="B60" s="149"/>
      <c r="C60" s="149"/>
      <c r="D60" s="149"/>
      <c r="E60" s="149"/>
      <c r="F60" s="149"/>
      <c r="G60" s="149"/>
      <c r="H60" s="149"/>
      <c r="I60" s="149"/>
      <c r="J60" s="149"/>
      <c r="K60" s="149"/>
    </row>
    <row r="61" spans="1:12" x14ac:dyDescent="0.2">
      <c r="C61" s="123"/>
      <c r="D61" s="123"/>
      <c r="E61" s="123"/>
      <c r="F61" s="123"/>
      <c r="G61" s="136"/>
      <c r="H61" s="123"/>
      <c r="I61" s="123"/>
      <c r="J61" s="123"/>
      <c r="K61" s="123"/>
    </row>
    <row r="62" spans="1:12" x14ac:dyDescent="0.2">
      <c r="C62" s="123"/>
      <c r="D62" s="123"/>
      <c r="E62" s="123"/>
      <c r="F62" s="123"/>
      <c r="G62" s="136"/>
      <c r="H62" s="123"/>
      <c r="I62" s="123"/>
      <c r="J62" s="123"/>
      <c r="K62" s="123"/>
    </row>
    <row r="63" spans="1:12" x14ac:dyDescent="0.2">
      <c r="C63" s="123"/>
      <c r="D63" s="123"/>
      <c r="E63" s="123"/>
      <c r="F63" s="123"/>
      <c r="G63" s="136"/>
      <c r="H63" s="123"/>
      <c r="I63" s="123"/>
      <c r="J63" s="123"/>
      <c r="K63" s="123"/>
    </row>
    <row r="64" spans="1:12" x14ac:dyDescent="0.2">
      <c r="C64" s="123"/>
      <c r="D64" s="123"/>
      <c r="E64" s="123"/>
      <c r="F64" s="123"/>
      <c r="G64" s="136"/>
      <c r="H64" s="123"/>
      <c r="I64" s="123"/>
      <c r="J64" s="123"/>
      <c r="K64" s="123"/>
    </row>
    <row r="65" spans="3:11" x14ac:dyDescent="0.2">
      <c r="C65" s="123"/>
      <c r="D65" s="123"/>
      <c r="E65" s="123"/>
      <c r="F65" s="123"/>
      <c r="G65" s="136"/>
      <c r="H65" s="123"/>
      <c r="I65" s="123"/>
      <c r="J65" s="123"/>
      <c r="K65" s="123"/>
    </row>
    <row r="66" spans="3:11" x14ac:dyDescent="0.2">
      <c r="C66" s="123"/>
      <c r="D66" s="123"/>
      <c r="E66" s="123"/>
      <c r="F66" s="123"/>
      <c r="G66" s="136"/>
      <c r="H66" s="123"/>
      <c r="I66" s="123"/>
      <c r="J66" s="123"/>
      <c r="K66" s="123"/>
    </row>
    <row r="67" spans="3:11" x14ac:dyDescent="0.2">
      <c r="C67" s="123"/>
      <c r="D67" s="123"/>
      <c r="E67" s="123"/>
      <c r="F67" s="123"/>
      <c r="G67" s="136"/>
      <c r="H67" s="123"/>
      <c r="I67" s="123"/>
      <c r="J67" s="123"/>
      <c r="K67" s="123"/>
    </row>
    <row r="68" spans="3:11" x14ac:dyDescent="0.2">
      <c r="C68" s="123"/>
      <c r="D68" s="123"/>
      <c r="E68" s="123"/>
      <c r="F68" s="123"/>
      <c r="G68" s="136"/>
      <c r="H68" s="123"/>
      <c r="I68" s="123"/>
      <c r="J68" s="123"/>
      <c r="K68" s="123"/>
    </row>
    <row r="69" spans="3:11" x14ac:dyDescent="0.2">
      <c r="C69" s="123"/>
      <c r="D69" s="123"/>
      <c r="E69" s="123"/>
      <c r="F69" s="123"/>
      <c r="G69" s="136"/>
      <c r="H69" s="123"/>
      <c r="I69" s="123"/>
      <c r="J69" s="123"/>
      <c r="K69" s="123"/>
    </row>
    <row r="70" spans="3:11" x14ac:dyDescent="0.2">
      <c r="C70" s="123"/>
      <c r="D70" s="123"/>
      <c r="E70" s="123"/>
      <c r="F70" s="123"/>
      <c r="G70" s="136"/>
      <c r="H70" s="123"/>
      <c r="I70" s="123"/>
      <c r="J70" s="123"/>
      <c r="K70" s="123"/>
    </row>
    <row r="71" spans="3:11" x14ac:dyDescent="0.2">
      <c r="C71" s="123"/>
      <c r="D71" s="123"/>
      <c r="E71" s="123"/>
      <c r="F71" s="123"/>
      <c r="G71" s="136"/>
      <c r="H71" s="123"/>
      <c r="I71" s="123"/>
      <c r="J71" s="123"/>
      <c r="K71" s="123"/>
    </row>
    <row r="72" spans="3:11" x14ac:dyDescent="0.2">
      <c r="C72" s="123"/>
      <c r="D72" s="123"/>
      <c r="E72" s="123"/>
      <c r="F72" s="123"/>
      <c r="G72" s="136"/>
      <c r="H72" s="123"/>
      <c r="I72" s="123"/>
      <c r="J72" s="123"/>
      <c r="K72" s="123"/>
    </row>
    <row r="73" spans="3:11" x14ac:dyDescent="0.2">
      <c r="C73" s="123"/>
      <c r="D73" s="123"/>
      <c r="E73" s="123"/>
      <c r="F73" s="123"/>
      <c r="G73" s="136"/>
      <c r="H73" s="123"/>
      <c r="I73" s="123"/>
      <c r="J73" s="123"/>
      <c r="K73" s="123"/>
    </row>
    <row r="74" spans="3:11" x14ac:dyDescent="0.2">
      <c r="C74" s="123"/>
      <c r="D74" s="123"/>
      <c r="E74" s="123"/>
      <c r="F74" s="123"/>
      <c r="G74" s="136"/>
      <c r="H74" s="123"/>
      <c r="I74" s="123"/>
      <c r="J74" s="123"/>
      <c r="K74" s="123"/>
    </row>
  </sheetData>
  <mergeCells count="87">
    <mergeCell ref="L21:L35"/>
    <mergeCell ref="L5:L17"/>
    <mergeCell ref="D41:D44"/>
    <mergeCell ref="D45:D48"/>
    <mergeCell ref="D49:D52"/>
    <mergeCell ref="C41:C52"/>
    <mergeCell ref="L41:L52"/>
    <mergeCell ref="D33:E33"/>
    <mergeCell ref="D34:E34"/>
    <mergeCell ref="D35:E35"/>
    <mergeCell ref="C33:C35"/>
    <mergeCell ref="B36:B40"/>
    <mergeCell ref="A21:A52"/>
    <mergeCell ref="B41:B52"/>
    <mergeCell ref="A57:K57"/>
    <mergeCell ref="I56:K56"/>
    <mergeCell ref="C18:C20"/>
    <mergeCell ref="D18:E18"/>
    <mergeCell ref="I18:I20"/>
    <mergeCell ref="J18:J20"/>
    <mergeCell ref="C36:C40"/>
    <mergeCell ref="D36:E36"/>
    <mergeCell ref="I36:I40"/>
    <mergeCell ref="D20:E20"/>
    <mergeCell ref="K18:K20"/>
    <mergeCell ref="F21:F24"/>
    <mergeCell ref="H21:H24"/>
    <mergeCell ref="H25:H28"/>
    <mergeCell ref="K21:K24"/>
    <mergeCell ref="G25:G28"/>
    <mergeCell ref="J21:J24"/>
    <mergeCell ref="L36:L40"/>
    <mergeCell ref="A1:C1"/>
    <mergeCell ref="A18:A20"/>
    <mergeCell ref="B18:B20"/>
    <mergeCell ref="J36:J40"/>
    <mergeCell ref="D37:E37"/>
    <mergeCell ref="I29:I32"/>
    <mergeCell ref="I21:I28"/>
    <mergeCell ref="L18:L20"/>
    <mergeCell ref="H29:H32"/>
    <mergeCell ref="B21:B35"/>
    <mergeCell ref="E55:G55"/>
    <mergeCell ref="I55:K55"/>
    <mergeCell ref="E54:G54"/>
    <mergeCell ref="I54:K54"/>
    <mergeCell ref="K36:K40"/>
    <mergeCell ref="G21:G24"/>
    <mergeCell ref="C21:C24"/>
    <mergeCell ref="F29:F32"/>
    <mergeCell ref="C25:C28"/>
    <mergeCell ref="D19:E19"/>
    <mergeCell ref="G29:G32"/>
    <mergeCell ref="F25:F28"/>
    <mergeCell ref="D3:E3"/>
    <mergeCell ref="G5:G8"/>
    <mergeCell ref="F9:F12"/>
    <mergeCell ref="C9:C12"/>
    <mergeCell ref="F5:F8"/>
    <mergeCell ref="C5:C8"/>
    <mergeCell ref="B4:B16"/>
    <mergeCell ref="G9:G12"/>
    <mergeCell ref="G13:G16"/>
    <mergeCell ref="K5:K8"/>
    <mergeCell ref="K9:K12"/>
    <mergeCell ref="J5:J8"/>
    <mergeCell ref="F13:F16"/>
    <mergeCell ref="C13:C16"/>
    <mergeCell ref="A59:K60"/>
    <mergeCell ref="E56:G56"/>
    <mergeCell ref="H5:H8"/>
    <mergeCell ref="H9:H12"/>
    <mergeCell ref="J9:J12"/>
    <mergeCell ref="H13:H16"/>
    <mergeCell ref="D17:E17"/>
    <mergeCell ref="K29:K32"/>
    <mergeCell ref="J25:J28"/>
    <mergeCell ref="K25:K28"/>
    <mergeCell ref="J29:J32"/>
    <mergeCell ref="A4:A17"/>
    <mergeCell ref="J13:J16"/>
    <mergeCell ref="I5:I16"/>
    <mergeCell ref="K13:K16"/>
    <mergeCell ref="D40:E40"/>
    <mergeCell ref="D38:E38"/>
    <mergeCell ref="D39:E39"/>
    <mergeCell ref="C29:C32"/>
  </mergeCells>
  <phoneticPr fontId="25" type="noConversion"/>
  <conditionalFormatting sqref="G4:G5 G13 G17:G21 G25 G29 G36:G53">
    <cfRule type="cellIs" dxfId="4" priority="19" stopIfTrue="1" operator="equal">
      <formula>0</formula>
    </cfRule>
  </conditionalFormatting>
  <conditionalFormatting sqref="G9">
    <cfRule type="cellIs" dxfId="3" priority="1" stopIfTrue="1" operator="equal">
      <formula>0</formula>
    </cfRule>
  </conditionalFormatting>
  <conditionalFormatting sqref="L4:L5 L18:L21 L36:L41">
    <cfRule type="cellIs" dxfId="2" priority="2" stopIfTrue="1" operator="lessThan">
      <formula>1</formula>
    </cfRule>
  </conditionalFormatting>
  <printOptions horizontalCentered="1"/>
  <pageMargins left="0.23622047244094491" right="0.23622047244094491" top="0.47244094488188981" bottom="0.15748031496062992" header="0.27559055118110237" footer="0.15748031496062992"/>
  <pageSetup paperSize="9" scale="75" orientation="portrait" r:id="rId1"/>
  <headerFooter alignWithMargins="0">
    <oddHeader>&amp;Lעמוד &amp;P מתוך &amp;N</oddHeader>
    <oddFooter>&amp;L&amp;A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BF86D-1AE8-4D48-9214-44606B0DAE0C}">
  <dimension ref="A1:O22"/>
  <sheetViews>
    <sheetView rightToLeft="1" zoomScaleNormal="100" zoomScaleSheetLayoutView="100" workbookViewId="0">
      <selection activeCell="D25" sqref="D25:D37"/>
    </sheetView>
  </sheetViews>
  <sheetFormatPr defaultRowHeight="17.25" customHeight="1" x14ac:dyDescent="0.2"/>
  <cols>
    <col min="1" max="1" width="8.28515625" style="8" bestFit="1" customWidth="1"/>
    <col min="2" max="2" width="36.85546875" style="8" customWidth="1"/>
    <col min="3" max="3" width="13.42578125" style="10" customWidth="1"/>
    <col min="4" max="4" width="6.85546875" style="8" customWidth="1"/>
    <col min="5" max="5" width="8.42578125" style="8" customWidth="1"/>
    <col min="6" max="6" width="8.5703125" style="8" customWidth="1"/>
    <col min="7" max="7" width="8" style="8" customWidth="1"/>
    <col min="8" max="8" width="8.5703125" style="8" customWidth="1"/>
    <col min="9" max="9" width="7.28515625" style="8" customWidth="1"/>
    <col min="10" max="10" width="8" style="8" customWidth="1"/>
    <col min="11" max="11" width="8.140625" style="10" customWidth="1"/>
    <col min="12" max="12" width="8.42578125" style="8" customWidth="1"/>
    <col min="13" max="13" width="24" style="8" customWidth="1"/>
    <col min="14" max="16384" width="9.140625" style="8"/>
  </cols>
  <sheetData>
    <row r="1" spans="1:15" ht="22.5" customHeight="1" thickTop="1" x14ac:dyDescent="0.2">
      <c r="A1" s="6" t="s">
        <v>24</v>
      </c>
      <c r="B1" s="7" t="s">
        <v>28</v>
      </c>
      <c r="C1" s="33" t="s">
        <v>20</v>
      </c>
      <c r="D1" s="160" t="str">
        <f>'סיכום הצעות'!D1</f>
        <v>הנושא: ליווי בתי ספר בחינוך העל יסודי לקידום הישגים לימודיים וצמצום פערים חברתיים ורגשיים</v>
      </c>
      <c r="E1" s="161"/>
      <c r="F1" s="161"/>
      <c r="G1" s="161"/>
      <c r="H1" s="162"/>
      <c r="I1" s="34" t="s">
        <v>0</v>
      </c>
      <c r="J1" s="43">
        <v>1</v>
      </c>
      <c r="K1" s="101" t="s">
        <v>21</v>
      </c>
      <c r="L1" s="63"/>
      <c r="M1" s="37"/>
    </row>
    <row r="2" spans="1:15" ht="22.5" customHeight="1" thickBot="1" x14ac:dyDescent="0.25">
      <c r="A2" s="42" t="s">
        <v>27</v>
      </c>
      <c r="B2" s="9" t="s">
        <v>80</v>
      </c>
      <c r="C2" s="45" t="str">
        <f>'סיכום הצעות'!C2</f>
        <v>35/12.2025</v>
      </c>
      <c r="D2" s="163"/>
      <c r="E2" s="164"/>
      <c r="F2" s="164"/>
      <c r="G2" s="164"/>
      <c r="H2" s="165"/>
      <c r="I2" s="38" t="s">
        <v>1</v>
      </c>
      <c r="J2" s="44">
        <v>2</v>
      </c>
      <c r="K2" s="102" t="s">
        <v>22</v>
      </c>
      <c r="L2" s="64"/>
      <c r="M2" s="41"/>
    </row>
    <row r="3" spans="1:15" s="54" customFormat="1" ht="17.25" customHeight="1" thickTop="1" x14ac:dyDescent="0.2">
      <c r="A3" s="173" t="s">
        <v>2</v>
      </c>
      <c r="B3" s="174"/>
      <c r="C3" s="168" t="s">
        <v>67</v>
      </c>
      <c r="D3" s="52" t="s">
        <v>3</v>
      </c>
      <c r="E3" s="53" t="s">
        <v>5</v>
      </c>
      <c r="F3" s="71">
        <v>1</v>
      </c>
      <c r="G3" s="53" t="s">
        <v>5</v>
      </c>
      <c r="H3" s="71">
        <v>2</v>
      </c>
      <c r="I3" s="53" t="s">
        <v>5</v>
      </c>
      <c r="J3" s="71">
        <v>3</v>
      </c>
      <c r="K3" s="53" t="s">
        <v>5</v>
      </c>
      <c r="L3" s="71">
        <v>4</v>
      </c>
      <c r="M3" s="168" t="s">
        <v>8</v>
      </c>
    </row>
    <row r="4" spans="1:15" s="54" customFormat="1" ht="17.25" customHeight="1" thickBot="1" x14ac:dyDescent="0.25">
      <c r="A4" s="175"/>
      <c r="B4" s="176"/>
      <c r="C4" s="169"/>
      <c r="D4" s="55" t="s">
        <v>4</v>
      </c>
      <c r="E4" s="56" t="s">
        <v>6</v>
      </c>
      <c r="F4" s="57" t="s">
        <v>7</v>
      </c>
      <c r="G4" s="56" t="s">
        <v>6</v>
      </c>
      <c r="H4" s="57" t="s">
        <v>7</v>
      </c>
      <c r="I4" s="56" t="s">
        <v>6</v>
      </c>
      <c r="J4" s="57" t="s">
        <v>7</v>
      </c>
      <c r="K4" s="56" t="s">
        <v>6</v>
      </c>
      <c r="L4" s="57" t="s">
        <v>7</v>
      </c>
      <c r="M4" s="169"/>
      <c r="O4" s="58"/>
    </row>
    <row r="5" spans="1:15" s="54" customFormat="1" ht="24.75" thickTop="1" x14ac:dyDescent="0.2">
      <c r="A5" s="170" t="s">
        <v>68</v>
      </c>
      <c r="B5" s="107" t="s">
        <v>123</v>
      </c>
      <c r="C5" s="106" t="s">
        <v>62</v>
      </c>
      <c r="D5" s="60">
        <v>0.85</v>
      </c>
      <c r="E5" s="65"/>
      <c r="F5" s="66"/>
      <c r="G5" s="65"/>
      <c r="H5" s="66"/>
      <c r="I5" s="65"/>
      <c r="J5" s="66"/>
      <c r="K5" s="65"/>
      <c r="L5" s="66"/>
      <c r="M5" s="103" t="s">
        <v>63</v>
      </c>
    </row>
    <row r="6" spans="1:15" s="54" customFormat="1" ht="17.25" customHeight="1" thickBot="1" x14ac:dyDescent="0.25">
      <c r="A6" s="171"/>
      <c r="B6" s="72" t="s">
        <v>26</v>
      </c>
      <c r="C6" s="59" t="s">
        <v>19</v>
      </c>
      <c r="D6" s="73">
        <v>0.15</v>
      </c>
      <c r="E6" s="65"/>
      <c r="F6" s="74"/>
      <c r="G6" s="65"/>
      <c r="H6" s="74"/>
      <c r="I6" s="65"/>
      <c r="J6" s="74"/>
      <c r="K6" s="65"/>
      <c r="L6" s="74"/>
      <c r="M6" s="104" t="s">
        <v>63</v>
      </c>
    </row>
    <row r="7" spans="1:15" s="54" customFormat="1" ht="17.25" customHeight="1" thickBot="1" x14ac:dyDescent="0.25">
      <c r="A7" s="172"/>
      <c r="B7" s="81" t="s">
        <v>9</v>
      </c>
      <c r="C7" s="82"/>
      <c r="D7" s="83">
        <f>SUM(D5:D6)</f>
        <v>1</v>
      </c>
      <c r="E7" s="84"/>
      <c r="F7" s="85"/>
      <c r="G7" s="84"/>
      <c r="H7" s="85"/>
      <c r="I7" s="84"/>
      <c r="J7" s="85"/>
      <c r="K7" s="84"/>
      <c r="L7" s="85"/>
      <c r="M7" s="86"/>
    </row>
    <row r="8" spans="1:15" s="54" customFormat="1" ht="17.25" customHeight="1" thickTop="1" thickBot="1" x14ac:dyDescent="0.25">
      <c r="A8" s="170" t="s">
        <v>33</v>
      </c>
      <c r="B8" s="75" t="s">
        <v>33</v>
      </c>
      <c r="C8" s="59" t="s">
        <v>19</v>
      </c>
      <c r="D8" s="76">
        <v>1</v>
      </c>
      <c r="E8" s="65"/>
      <c r="F8" s="67"/>
      <c r="G8" s="65"/>
      <c r="H8" s="67"/>
      <c r="I8" s="65"/>
      <c r="J8" s="74"/>
      <c r="K8" s="65"/>
      <c r="L8" s="74"/>
      <c r="M8" s="104" t="s">
        <v>63</v>
      </c>
    </row>
    <row r="9" spans="1:15" s="54" customFormat="1" ht="17.25" customHeight="1" thickBot="1" x14ac:dyDescent="0.25">
      <c r="A9" s="172"/>
      <c r="B9" s="81" t="s">
        <v>9</v>
      </c>
      <c r="C9" s="82"/>
      <c r="D9" s="83">
        <f>SUM(D8)</f>
        <v>1</v>
      </c>
      <c r="E9" s="84"/>
      <c r="F9" s="85"/>
      <c r="G9" s="84"/>
      <c r="H9" s="85"/>
      <c r="I9" s="84"/>
      <c r="J9" s="85"/>
      <c r="K9" s="84"/>
      <c r="L9" s="85"/>
      <c r="M9" s="86"/>
    </row>
    <row r="10" spans="1:15" s="54" customFormat="1" ht="17.25" customHeight="1" thickTop="1" x14ac:dyDescent="0.2">
      <c r="A10" s="170" t="s">
        <v>40</v>
      </c>
      <c r="B10" s="75" t="s">
        <v>34</v>
      </c>
      <c r="C10" s="59" t="s">
        <v>19</v>
      </c>
      <c r="D10" s="73">
        <v>0.6</v>
      </c>
      <c r="E10" s="65"/>
      <c r="F10" s="66"/>
      <c r="G10" s="68"/>
      <c r="H10" s="66"/>
      <c r="I10" s="68"/>
      <c r="J10" s="74"/>
      <c r="K10" s="68"/>
      <c r="L10" s="74"/>
      <c r="M10" s="104" t="s">
        <v>63</v>
      </c>
    </row>
    <row r="11" spans="1:15" s="54" customFormat="1" ht="17.25" customHeight="1" x14ac:dyDescent="0.2">
      <c r="A11" s="171"/>
      <c r="B11" s="61" t="s">
        <v>35</v>
      </c>
      <c r="C11" s="59" t="s">
        <v>19</v>
      </c>
      <c r="D11" s="62">
        <v>0.25</v>
      </c>
      <c r="E11" s="65"/>
      <c r="F11" s="67"/>
      <c r="G11" s="69"/>
      <c r="H11" s="67"/>
      <c r="I11" s="69"/>
      <c r="J11" s="67"/>
      <c r="K11" s="69"/>
      <c r="L11" s="67"/>
      <c r="M11" s="105" t="s">
        <v>63</v>
      </c>
    </row>
    <row r="12" spans="1:15" s="54" customFormat="1" ht="17.25" customHeight="1" thickBot="1" x14ac:dyDescent="0.25">
      <c r="A12" s="171"/>
      <c r="B12" s="75" t="s">
        <v>33</v>
      </c>
      <c r="C12" s="59" t="s">
        <v>19</v>
      </c>
      <c r="D12" s="62">
        <v>0.15</v>
      </c>
      <c r="E12" s="65"/>
      <c r="F12" s="67"/>
      <c r="G12" s="69"/>
      <c r="H12" s="67"/>
      <c r="I12" s="69"/>
      <c r="J12" s="67"/>
      <c r="K12" s="69"/>
      <c r="L12" s="67"/>
      <c r="M12" s="105" t="s">
        <v>63</v>
      </c>
    </row>
    <row r="13" spans="1:15" s="54" customFormat="1" ht="17.25" customHeight="1" thickBot="1" x14ac:dyDescent="0.25">
      <c r="A13" s="172"/>
      <c r="B13" s="261" t="s">
        <v>9</v>
      </c>
      <c r="C13" s="82"/>
      <c r="D13" s="83">
        <f>SUM(D10:D12)</f>
        <v>1</v>
      </c>
      <c r="E13" s="256"/>
      <c r="F13" s="257"/>
      <c r="G13" s="256"/>
      <c r="H13" s="257"/>
      <c r="I13" s="256"/>
      <c r="J13" s="257"/>
      <c r="K13" s="256"/>
      <c r="L13" s="257"/>
      <c r="M13" s="86"/>
    </row>
    <row r="14" spans="1:15" s="54" customFormat="1" ht="17.25" customHeight="1" thickTop="1" x14ac:dyDescent="0.2">
      <c r="A14" s="170" t="s">
        <v>136</v>
      </c>
      <c r="B14" s="263" t="s">
        <v>133</v>
      </c>
      <c r="C14" s="260" t="s">
        <v>19</v>
      </c>
      <c r="D14" s="254">
        <f>1/3</f>
        <v>0.33333333333333331</v>
      </c>
      <c r="E14" s="258"/>
      <c r="F14" s="258"/>
      <c r="G14" s="258"/>
      <c r="H14" s="258"/>
      <c r="I14" s="258"/>
      <c r="J14" s="258"/>
      <c r="K14" s="258"/>
      <c r="L14" s="258"/>
      <c r="M14" s="104" t="s">
        <v>63</v>
      </c>
    </row>
    <row r="15" spans="1:15" s="54" customFormat="1" ht="17.25" customHeight="1" x14ac:dyDescent="0.2">
      <c r="A15" s="171"/>
      <c r="B15" s="263" t="s">
        <v>134</v>
      </c>
      <c r="C15" s="260" t="s">
        <v>19</v>
      </c>
      <c r="D15" s="254">
        <f t="shared" ref="D15:D16" si="0">1/3</f>
        <v>0.33333333333333331</v>
      </c>
      <c r="E15" s="258"/>
      <c r="F15" s="258"/>
      <c r="G15" s="258"/>
      <c r="H15" s="258"/>
      <c r="I15" s="258"/>
      <c r="J15" s="258"/>
      <c r="K15" s="258"/>
      <c r="L15" s="258"/>
      <c r="M15" s="105" t="s">
        <v>63</v>
      </c>
    </row>
    <row r="16" spans="1:15" s="54" customFormat="1" ht="17.25" customHeight="1" thickBot="1" x14ac:dyDescent="0.25">
      <c r="A16" s="171"/>
      <c r="B16" s="263" t="s">
        <v>135</v>
      </c>
      <c r="C16" s="260" t="s">
        <v>19</v>
      </c>
      <c r="D16" s="254">
        <f t="shared" si="0"/>
        <v>0.33333333333333331</v>
      </c>
      <c r="E16" s="258"/>
      <c r="F16" s="258"/>
      <c r="G16" s="258"/>
      <c r="H16" s="258"/>
      <c r="I16" s="258"/>
      <c r="J16" s="258"/>
      <c r="K16" s="258"/>
      <c r="L16" s="258"/>
      <c r="M16" s="105" t="s">
        <v>63</v>
      </c>
    </row>
    <row r="17" spans="1:15" s="54" customFormat="1" ht="17.25" customHeight="1" thickBot="1" x14ac:dyDescent="0.25">
      <c r="A17" s="172"/>
      <c r="B17" s="262" t="s">
        <v>9</v>
      </c>
      <c r="C17" s="145"/>
      <c r="D17" s="255">
        <f>SUM(D14:D16)</f>
        <v>1</v>
      </c>
      <c r="E17" s="259"/>
      <c r="F17" s="259"/>
      <c r="G17" s="259"/>
      <c r="H17" s="259"/>
      <c r="I17" s="259"/>
      <c r="J17" s="259"/>
      <c r="K17" s="259"/>
      <c r="L17" s="259"/>
      <c r="M17" s="146"/>
    </row>
    <row r="18" spans="1:15" s="54" customFormat="1" ht="17.25" customHeight="1" thickTop="1" x14ac:dyDescent="0.2">
      <c r="A18" s="170" t="s">
        <v>69</v>
      </c>
      <c r="B18" s="166" t="s">
        <v>2</v>
      </c>
      <c r="C18" s="168" t="s">
        <v>65</v>
      </c>
      <c r="D18" s="168" t="s">
        <v>66</v>
      </c>
      <c r="E18" s="53" t="s">
        <v>5</v>
      </c>
      <c r="F18" s="71">
        <v>1</v>
      </c>
      <c r="G18" s="53" t="s">
        <v>5</v>
      </c>
      <c r="H18" s="71">
        <v>2</v>
      </c>
      <c r="I18" s="53" t="s">
        <v>5</v>
      </c>
      <c r="J18" s="71">
        <v>3</v>
      </c>
      <c r="K18" s="53" t="s">
        <v>5</v>
      </c>
      <c r="L18" s="71">
        <v>4</v>
      </c>
      <c r="M18" s="168" t="s">
        <v>8</v>
      </c>
    </row>
    <row r="19" spans="1:15" s="54" customFormat="1" ht="17.25" customHeight="1" thickBot="1" x14ac:dyDescent="0.25">
      <c r="A19" s="171"/>
      <c r="B19" s="167"/>
      <c r="C19" s="169"/>
      <c r="D19" s="169"/>
      <c r="E19" s="56" t="s">
        <v>6</v>
      </c>
      <c r="F19" s="57" t="s">
        <v>7</v>
      </c>
      <c r="G19" s="56" t="s">
        <v>6</v>
      </c>
      <c r="H19" s="57" t="s">
        <v>7</v>
      </c>
      <c r="I19" s="56" t="s">
        <v>6</v>
      </c>
      <c r="J19" s="57" t="s">
        <v>7</v>
      </c>
      <c r="K19" s="56" t="s">
        <v>6</v>
      </c>
      <c r="L19" s="57" t="s">
        <v>7</v>
      </c>
      <c r="M19" s="169"/>
      <c r="O19" s="58"/>
    </row>
    <row r="20" spans="1:15" s="54" customFormat="1" ht="17.25" customHeight="1" thickTop="1" thickBot="1" x14ac:dyDescent="0.25">
      <c r="A20" s="171"/>
      <c r="B20" s="107" t="s">
        <v>81</v>
      </c>
      <c r="C20" s="100" t="s">
        <v>82</v>
      </c>
      <c r="D20" s="78">
        <v>61000</v>
      </c>
      <c r="E20" s="70"/>
      <c r="F20" s="79"/>
      <c r="G20" s="80"/>
      <c r="H20" s="79"/>
      <c r="I20" s="80"/>
      <c r="J20" s="79"/>
      <c r="K20" s="80"/>
      <c r="L20" s="79"/>
      <c r="M20" s="77"/>
    </row>
    <row r="21" spans="1:15" s="54" customFormat="1" ht="17.25" customHeight="1" thickBot="1" x14ac:dyDescent="0.25">
      <c r="A21" s="172"/>
      <c r="B21" s="108" t="s">
        <v>23</v>
      </c>
      <c r="C21" s="82"/>
      <c r="D21" s="87"/>
      <c r="E21" s="88"/>
      <c r="F21" s="85"/>
      <c r="G21" s="84"/>
      <c r="H21" s="85"/>
      <c r="I21" s="84"/>
      <c r="J21" s="85"/>
      <c r="K21" s="84"/>
      <c r="L21" s="85"/>
      <c r="M21" s="86"/>
    </row>
    <row r="22" spans="1:15" s="54" customFormat="1" ht="17.25" customHeight="1" thickTop="1" x14ac:dyDescent="0.2"/>
  </sheetData>
  <mergeCells count="13">
    <mergeCell ref="M18:M19"/>
    <mergeCell ref="M3:M4"/>
    <mergeCell ref="C3:C4"/>
    <mergeCell ref="A3:B4"/>
    <mergeCell ref="A5:A7"/>
    <mergeCell ref="A18:A21"/>
    <mergeCell ref="A14:A17"/>
    <mergeCell ref="D1:H2"/>
    <mergeCell ref="B18:B19"/>
    <mergeCell ref="C18:C19"/>
    <mergeCell ref="D18:D19"/>
    <mergeCell ref="A10:A13"/>
    <mergeCell ref="A8:A9"/>
  </mergeCells>
  <phoneticPr fontId="0" type="noConversion"/>
  <conditionalFormatting sqref="D7 D9 D13 D17">
    <cfRule type="cellIs" dxfId="1" priority="1" stopIfTrue="1" operator="notEqual">
      <formula>1</formula>
    </cfRule>
  </conditionalFormatting>
  <printOptions horizontalCentered="1"/>
  <pageMargins left="0" right="0.15748031496062992" top="0.47244094488188981" bottom="0" header="0" footer="0"/>
  <pageSetup paperSize="9" scale="94" orientation="landscape" horizontalDpi="300" verticalDpi="300" r:id="rId1"/>
  <headerFooter alignWithMargins="0">
    <oddHeader xml:space="preserve">&amp;L
</oddHeader>
    <oddFooter>&amp;L&amp;A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FA497-0086-4546-BA28-528010516B37}">
  <sheetPr>
    <pageSetUpPr fitToPage="1"/>
  </sheetPr>
  <dimension ref="A1:M31"/>
  <sheetViews>
    <sheetView rightToLeft="1" tabSelected="1" zoomScaleNormal="100" zoomScaleSheetLayoutView="100" workbookViewId="0">
      <selection activeCell="H9" sqref="H9"/>
    </sheetView>
  </sheetViews>
  <sheetFormatPr defaultRowHeight="17.25" customHeight="1" x14ac:dyDescent="0.2"/>
  <cols>
    <col min="1" max="1" width="6.28515625" style="11" customWidth="1"/>
    <col min="2" max="2" width="21.85546875" style="11" customWidth="1"/>
    <col min="3" max="3" width="12.85546875" style="11" customWidth="1"/>
    <col min="4" max="8" width="11.140625" style="11" customWidth="1"/>
    <col min="9" max="9" width="10" style="11" customWidth="1"/>
    <col min="10" max="10" width="10.7109375" style="11" customWidth="1"/>
    <col min="11" max="11" width="8.7109375" style="11" customWidth="1"/>
    <col min="12" max="12" width="9.7109375" style="11" bestFit="1" customWidth="1"/>
    <col min="13" max="13" width="24.140625" style="11" customWidth="1"/>
    <col min="14" max="16384" width="9.140625" style="11"/>
  </cols>
  <sheetData>
    <row r="1" spans="1:13" s="8" customFormat="1" ht="22.5" customHeight="1" thickTop="1" x14ac:dyDescent="0.2">
      <c r="A1" s="198" t="s">
        <v>18</v>
      </c>
      <c r="B1" s="199"/>
      <c r="C1" s="33" t="s">
        <v>20</v>
      </c>
      <c r="D1" s="189" t="s">
        <v>103</v>
      </c>
      <c r="E1" s="190"/>
      <c r="F1" s="190"/>
      <c r="G1" s="190"/>
      <c r="H1" s="190"/>
      <c r="I1" s="191"/>
      <c r="J1" s="34" t="s">
        <v>0</v>
      </c>
      <c r="K1" s="35">
        <v>2</v>
      </c>
      <c r="L1" s="36" t="s">
        <v>21</v>
      </c>
      <c r="M1" s="37"/>
    </row>
    <row r="2" spans="1:13" s="8" customFormat="1" ht="22.5" customHeight="1" thickBot="1" x14ac:dyDescent="0.25">
      <c r="A2" s="200" t="s">
        <v>80</v>
      </c>
      <c r="B2" s="201"/>
      <c r="C2" s="45" t="s">
        <v>118</v>
      </c>
      <c r="D2" s="192"/>
      <c r="E2" s="193"/>
      <c r="F2" s="193"/>
      <c r="G2" s="193"/>
      <c r="H2" s="193"/>
      <c r="I2" s="194"/>
      <c r="J2" s="38" t="s">
        <v>1</v>
      </c>
      <c r="K2" s="39">
        <v>2</v>
      </c>
      <c r="L2" s="40" t="s">
        <v>22</v>
      </c>
      <c r="M2" s="41"/>
    </row>
    <row r="3" spans="1:13" s="15" customFormat="1" ht="17.25" customHeight="1" thickTop="1" thickBot="1" x14ac:dyDescent="0.3">
      <c r="A3" s="12"/>
      <c r="B3" s="13"/>
      <c r="C3" s="14"/>
      <c r="D3" s="187" t="s">
        <v>29</v>
      </c>
      <c r="E3" s="188"/>
      <c r="F3" s="188"/>
      <c r="G3" s="141"/>
      <c r="H3" s="141"/>
      <c r="I3" s="5">
        <f>+C23</f>
        <v>0.6</v>
      </c>
      <c r="J3" s="13" t="s">
        <v>30</v>
      </c>
      <c r="K3" s="5">
        <f>+C24</f>
        <v>0.4</v>
      </c>
      <c r="L3" s="13" t="s">
        <v>17</v>
      </c>
      <c r="M3" s="14"/>
    </row>
    <row r="4" spans="1:13" s="98" customFormat="1" ht="20.100000000000001" customHeight="1" thickTop="1" x14ac:dyDescent="0.2">
      <c r="A4" s="210" t="s">
        <v>10</v>
      </c>
      <c r="B4" s="207" t="s">
        <v>11</v>
      </c>
      <c r="C4" s="213" t="s">
        <v>12</v>
      </c>
      <c r="D4" s="216" t="s">
        <v>39</v>
      </c>
      <c r="E4" s="219" t="s">
        <v>33</v>
      </c>
      <c r="F4" s="219" t="s">
        <v>117</v>
      </c>
      <c r="G4" s="219" t="s">
        <v>116</v>
      </c>
      <c r="H4" s="219" t="s">
        <v>124</v>
      </c>
      <c r="I4" s="225" t="s">
        <v>41</v>
      </c>
      <c r="J4" s="216" t="s">
        <v>42</v>
      </c>
      <c r="K4" s="225" t="s">
        <v>43</v>
      </c>
      <c r="L4" s="222" t="s">
        <v>77</v>
      </c>
      <c r="M4" s="213" t="s">
        <v>45</v>
      </c>
    </row>
    <row r="5" spans="1:13" s="98" customFormat="1" ht="20.100000000000001" customHeight="1" x14ac:dyDescent="0.2">
      <c r="A5" s="211"/>
      <c r="B5" s="208"/>
      <c r="C5" s="214"/>
      <c r="D5" s="217"/>
      <c r="E5" s="220"/>
      <c r="F5" s="220"/>
      <c r="G5" s="220"/>
      <c r="H5" s="220"/>
      <c r="I5" s="226"/>
      <c r="J5" s="217"/>
      <c r="K5" s="226"/>
      <c r="L5" s="223"/>
      <c r="M5" s="214"/>
    </row>
    <row r="6" spans="1:13" s="98" customFormat="1" ht="20.100000000000001" customHeight="1" thickBot="1" x14ac:dyDescent="0.25">
      <c r="A6" s="211"/>
      <c r="B6" s="208"/>
      <c r="C6" s="215"/>
      <c r="D6" s="218"/>
      <c r="E6" s="221"/>
      <c r="F6" s="221"/>
      <c r="G6" s="221"/>
      <c r="H6" s="221"/>
      <c r="I6" s="227"/>
      <c r="J6" s="218"/>
      <c r="K6" s="227"/>
      <c r="L6" s="224"/>
      <c r="M6" s="214"/>
    </row>
    <row r="7" spans="1:13" s="99" customFormat="1" ht="18" customHeight="1" thickTop="1" thickBot="1" x14ac:dyDescent="0.25">
      <c r="A7" s="212"/>
      <c r="B7" s="209"/>
      <c r="C7" s="16" t="s">
        <v>13</v>
      </c>
      <c r="D7" s="1">
        <v>0.2</v>
      </c>
      <c r="E7" s="2">
        <v>0.1</v>
      </c>
      <c r="F7" s="2">
        <v>0.2</v>
      </c>
      <c r="G7" s="142">
        <v>0.3</v>
      </c>
      <c r="H7" s="142">
        <v>0.2</v>
      </c>
      <c r="I7" s="3">
        <f>SUM(D7:H7)</f>
        <v>1</v>
      </c>
      <c r="J7" s="1">
        <v>1</v>
      </c>
      <c r="K7" s="3">
        <v>1</v>
      </c>
      <c r="L7" s="4"/>
      <c r="M7" s="215"/>
    </row>
    <row r="8" spans="1:13" s="93" customFormat="1" ht="17.25" customHeight="1" thickTop="1" x14ac:dyDescent="0.2">
      <c r="A8" s="204">
        <v>1</v>
      </c>
      <c r="B8" s="202"/>
      <c r="C8" s="89" t="s">
        <v>14</v>
      </c>
      <c r="D8" s="90"/>
      <c r="E8" s="91"/>
      <c r="F8" s="92"/>
      <c r="G8" s="92"/>
      <c r="H8" s="92"/>
      <c r="I8" s="179"/>
      <c r="J8" s="92"/>
      <c r="K8" s="179"/>
      <c r="L8" s="181"/>
      <c r="M8" s="195"/>
    </row>
    <row r="9" spans="1:13" s="93" customFormat="1" ht="17.25" customHeight="1" x14ac:dyDescent="0.2">
      <c r="A9" s="197"/>
      <c r="B9" s="203"/>
      <c r="C9" s="94" t="s">
        <v>15</v>
      </c>
      <c r="D9" s="95"/>
      <c r="E9" s="96"/>
      <c r="F9" s="96"/>
      <c r="G9" s="143"/>
      <c r="H9" s="143"/>
      <c r="I9" s="178"/>
      <c r="J9" s="95"/>
      <c r="K9" s="178"/>
      <c r="L9" s="182"/>
      <c r="M9" s="185"/>
    </row>
    <row r="10" spans="1:13" s="93" customFormat="1" ht="17.25" customHeight="1" x14ac:dyDescent="0.2">
      <c r="A10" s="196">
        <v>2</v>
      </c>
      <c r="B10" s="203"/>
      <c r="C10" s="97" t="s">
        <v>14</v>
      </c>
      <c r="D10" s="90"/>
      <c r="E10" s="91"/>
      <c r="F10" s="92"/>
      <c r="G10" s="92"/>
      <c r="H10" s="92"/>
      <c r="I10" s="177"/>
      <c r="J10" s="92"/>
      <c r="K10" s="177"/>
      <c r="L10" s="183"/>
      <c r="M10" s="185"/>
    </row>
    <row r="11" spans="1:13" s="93" customFormat="1" ht="17.25" customHeight="1" x14ac:dyDescent="0.2">
      <c r="A11" s="197"/>
      <c r="B11" s="203"/>
      <c r="C11" s="94" t="s">
        <v>15</v>
      </c>
      <c r="D11" s="95"/>
      <c r="E11" s="96"/>
      <c r="F11" s="96"/>
      <c r="G11" s="143"/>
      <c r="H11" s="143"/>
      <c r="I11" s="178"/>
      <c r="J11" s="95"/>
      <c r="K11" s="178"/>
      <c r="L11" s="182"/>
      <c r="M11" s="185"/>
    </row>
    <row r="12" spans="1:13" s="93" customFormat="1" ht="17.25" customHeight="1" x14ac:dyDescent="0.2">
      <c r="A12" s="196">
        <v>3</v>
      </c>
      <c r="B12" s="203"/>
      <c r="C12" s="97" t="s">
        <v>14</v>
      </c>
      <c r="D12" s="90"/>
      <c r="E12" s="91"/>
      <c r="F12" s="92"/>
      <c r="G12" s="92"/>
      <c r="H12" s="92"/>
      <c r="I12" s="177"/>
      <c r="J12" s="92"/>
      <c r="K12" s="177"/>
      <c r="L12" s="183"/>
      <c r="M12" s="185"/>
    </row>
    <row r="13" spans="1:13" s="93" customFormat="1" ht="17.25" customHeight="1" x14ac:dyDescent="0.2">
      <c r="A13" s="197"/>
      <c r="B13" s="203"/>
      <c r="C13" s="94" t="s">
        <v>15</v>
      </c>
      <c r="D13" s="95"/>
      <c r="E13" s="96"/>
      <c r="F13" s="96"/>
      <c r="G13" s="143"/>
      <c r="H13" s="143"/>
      <c r="I13" s="178"/>
      <c r="J13" s="95"/>
      <c r="K13" s="178"/>
      <c r="L13" s="182"/>
      <c r="M13" s="185"/>
    </row>
    <row r="14" spans="1:13" s="93" customFormat="1" ht="17.25" customHeight="1" x14ac:dyDescent="0.2">
      <c r="A14" s="196">
        <v>4</v>
      </c>
      <c r="B14" s="203"/>
      <c r="C14" s="97" t="s">
        <v>14</v>
      </c>
      <c r="D14" s="90"/>
      <c r="E14" s="91"/>
      <c r="F14" s="92"/>
      <c r="G14" s="92"/>
      <c r="H14" s="92"/>
      <c r="I14" s="177"/>
      <c r="J14" s="92"/>
      <c r="K14" s="177"/>
      <c r="L14" s="183"/>
      <c r="M14" s="185"/>
    </row>
    <row r="15" spans="1:13" s="93" customFormat="1" ht="17.25" customHeight="1" x14ac:dyDescent="0.2">
      <c r="A15" s="197"/>
      <c r="B15" s="203"/>
      <c r="C15" s="94" t="s">
        <v>15</v>
      </c>
      <c r="D15" s="95"/>
      <c r="E15" s="96"/>
      <c r="F15" s="96"/>
      <c r="G15" s="143"/>
      <c r="H15" s="143"/>
      <c r="I15" s="178"/>
      <c r="J15" s="95"/>
      <c r="K15" s="178"/>
      <c r="L15" s="182"/>
      <c r="M15" s="185"/>
    </row>
    <row r="16" spans="1:13" s="93" customFormat="1" ht="17.25" customHeight="1" x14ac:dyDescent="0.2">
      <c r="A16" s="196">
        <v>5</v>
      </c>
      <c r="B16" s="203"/>
      <c r="C16" s="97" t="s">
        <v>14</v>
      </c>
      <c r="D16" s="90"/>
      <c r="E16" s="91"/>
      <c r="F16" s="92"/>
      <c r="G16" s="92"/>
      <c r="H16" s="92"/>
      <c r="I16" s="177"/>
      <c r="J16" s="92"/>
      <c r="K16" s="177"/>
      <c r="L16" s="183"/>
      <c r="M16" s="185"/>
    </row>
    <row r="17" spans="1:13" s="93" customFormat="1" ht="17.25" customHeight="1" x14ac:dyDescent="0.2">
      <c r="A17" s="197"/>
      <c r="B17" s="203"/>
      <c r="C17" s="94" t="s">
        <v>15</v>
      </c>
      <c r="D17" s="95"/>
      <c r="E17" s="96"/>
      <c r="F17" s="96"/>
      <c r="G17" s="143"/>
      <c r="H17" s="143"/>
      <c r="I17" s="178"/>
      <c r="J17" s="95"/>
      <c r="K17" s="178"/>
      <c r="L17" s="182"/>
      <c r="M17" s="185"/>
    </row>
    <row r="18" spans="1:13" s="93" customFormat="1" ht="17.25" customHeight="1" x14ac:dyDescent="0.2">
      <c r="A18" s="196">
        <v>6</v>
      </c>
      <c r="B18" s="203"/>
      <c r="C18" s="97" t="s">
        <v>14</v>
      </c>
      <c r="D18" s="90"/>
      <c r="E18" s="91"/>
      <c r="F18" s="92"/>
      <c r="G18" s="92"/>
      <c r="H18" s="92"/>
      <c r="I18" s="177"/>
      <c r="J18" s="92"/>
      <c r="K18" s="177"/>
      <c r="L18" s="183"/>
      <c r="M18" s="185"/>
    </row>
    <row r="19" spans="1:13" s="93" customFormat="1" ht="17.25" customHeight="1" thickBot="1" x14ac:dyDescent="0.25">
      <c r="A19" s="205"/>
      <c r="B19" s="206"/>
      <c r="C19" s="94" t="s">
        <v>15</v>
      </c>
      <c r="D19" s="95"/>
      <c r="E19" s="96"/>
      <c r="F19" s="96"/>
      <c r="G19" s="92"/>
      <c r="H19" s="92"/>
      <c r="I19" s="180"/>
      <c r="J19" s="95"/>
      <c r="K19" s="180"/>
      <c r="L19" s="184"/>
      <c r="M19" s="186"/>
    </row>
    <row r="20" spans="1:13" ht="17.25" customHeight="1" thickTop="1" thickBot="1" x14ac:dyDescent="0.25">
      <c r="A20" s="32"/>
      <c r="B20" s="18"/>
      <c r="C20" s="19"/>
      <c r="D20" s="28"/>
      <c r="E20" s="29"/>
      <c r="F20" s="29"/>
      <c r="G20" s="144"/>
      <c r="H20" s="144"/>
      <c r="I20" s="30"/>
      <c r="J20" s="46">
        <f>MIN(J8,J10,J12,J14,J16,J18)</f>
        <v>0</v>
      </c>
      <c r="K20" s="30"/>
      <c r="L20" s="28"/>
      <c r="M20" s="31"/>
    </row>
    <row r="21" spans="1:13" ht="17.25" customHeight="1" thickTop="1" x14ac:dyDescent="0.2">
      <c r="A21" s="20"/>
      <c r="B21" s="21"/>
      <c r="C21" s="21"/>
      <c r="D21" s="21"/>
      <c r="E21" s="21"/>
      <c r="F21" s="21"/>
      <c r="G21" s="21"/>
      <c r="H21" s="21"/>
      <c r="I21" s="21"/>
      <c r="J21" s="21"/>
      <c r="K21" s="21"/>
      <c r="L21" s="21"/>
      <c r="M21" s="22"/>
    </row>
    <row r="22" spans="1:13" ht="17.25" customHeight="1" x14ac:dyDescent="0.2">
      <c r="A22" s="23"/>
      <c r="M22" s="17"/>
    </row>
    <row r="23" spans="1:13" ht="17.25" customHeight="1" x14ac:dyDescent="0.2">
      <c r="A23" s="23"/>
      <c r="B23" s="50" t="s">
        <v>31</v>
      </c>
      <c r="C23" s="49">
        <v>0.6</v>
      </c>
      <c r="M23" s="17"/>
    </row>
    <row r="24" spans="1:13" ht="17.25" customHeight="1" x14ac:dyDescent="0.2">
      <c r="A24" s="23"/>
      <c r="B24" s="50" t="s">
        <v>32</v>
      </c>
      <c r="C24" s="49">
        <v>0.4</v>
      </c>
      <c r="M24" s="17"/>
    </row>
    <row r="25" spans="1:13" ht="17.25" customHeight="1" x14ac:dyDescent="0.2">
      <c r="A25" s="23"/>
      <c r="B25" s="50" t="s">
        <v>16</v>
      </c>
      <c r="C25" s="49">
        <f>SUM(C23:C24)</f>
        <v>1</v>
      </c>
      <c r="M25" s="17"/>
    </row>
    <row r="26" spans="1:13" ht="17.25" customHeight="1" x14ac:dyDescent="0.2">
      <c r="A26" s="23"/>
      <c r="B26" s="50"/>
      <c r="C26" s="48"/>
      <c r="M26" s="17"/>
    </row>
    <row r="27" spans="1:13" ht="42.75" customHeight="1" x14ac:dyDescent="0.2">
      <c r="A27" s="23"/>
      <c r="B27" s="51" t="s">
        <v>25</v>
      </c>
      <c r="C27" s="49">
        <v>0.8</v>
      </c>
      <c r="M27" s="17"/>
    </row>
    <row r="28" spans="1:13" ht="17.25" customHeight="1" x14ac:dyDescent="0.2">
      <c r="A28" s="23"/>
      <c r="C28" s="24"/>
      <c r="M28" s="17"/>
    </row>
    <row r="29" spans="1:13" ht="17.25" customHeight="1" x14ac:dyDescent="0.25">
      <c r="A29" s="23"/>
      <c r="B29" s="47" t="s">
        <v>36</v>
      </c>
      <c r="C29" s="15"/>
      <c r="D29" s="15"/>
      <c r="E29" s="15"/>
      <c r="F29" s="49">
        <v>0.7</v>
      </c>
      <c r="G29" s="49"/>
      <c r="H29" s="49"/>
      <c r="M29" s="17"/>
    </row>
    <row r="30" spans="1:13" ht="17.25" customHeight="1" thickBot="1" x14ac:dyDescent="0.25">
      <c r="A30" s="25"/>
      <c r="B30" s="26"/>
      <c r="C30" s="26"/>
      <c r="D30" s="26"/>
      <c r="E30" s="26"/>
      <c r="F30" s="26"/>
      <c r="G30" s="26"/>
      <c r="H30" s="26"/>
      <c r="I30" s="26"/>
      <c r="J30" s="26"/>
      <c r="K30" s="26"/>
      <c r="L30" s="26"/>
      <c r="M30" s="27"/>
    </row>
    <row r="31" spans="1:13" ht="17.25" customHeight="1" thickTop="1" x14ac:dyDescent="0.2"/>
  </sheetData>
  <mergeCells count="53">
    <mergeCell ref="G4:G6"/>
    <mergeCell ref="H4:H6"/>
    <mergeCell ref="L4:L6"/>
    <mergeCell ref="M4:M7"/>
    <mergeCell ref="I4:I6"/>
    <mergeCell ref="J4:J6"/>
    <mergeCell ref="K4:K6"/>
    <mergeCell ref="A18:A19"/>
    <mergeCell ref="B12:B13"/>
    <mergeCell ref="B14:B15"/>
    <mergeCell ref="B16:B17"/>
    <mergeCell ref="B18:B19"/>
    <mergeCell ref="A14:A15"/>
    <mergeCell ref="A16:A17"/>
    <mergeCell ref="D3:F3"/>
    <mergeCell ref="D1:I2"/>
    <mergeCell ref="M8:M9"/>
    <mergeCell ref="A12:A13"/>
    <mergeCell ref="A1:B1"/>
    <mergeCell ref="A2:B2"/>
    <mergeCell ref="B8:B9"/>
    <mergeCell ref="B10:B11"/>
    <mergeCell ref="A8:A9"/>
    <mergeCell ref="A10:A11"/>
    <mergeCell ref="B4:B7"/>
    <mergeCell ref="A4:A7"/>
    <mergeCell ref="C4:C6"/>
    <mergeCell ref="D4:D6"/>
    <mergeCell ref="E4:E6"/>
    <mergeCell ref="F4:F6"/>
    <mergeCell ref="M18:M19"/>
    <mergeCell ref="M10:M11"/>
    <mergeCell ref="M12:M13"/>
    <mergeCell ref="M14:M15"/>
    <mergeCell ref="M16:M17"/>
    <mergeCell ref="L8:L9"/>
    <mergeCell ref="K18:K19"/>
    <mergeCell ref="K16:K17"/>
    <mergeCell ref="K14:K15"/>
    <mergeCell ref="K12:K13"/>
    <mergeCell ref="K10:K11"/>
    <mergeCell ref="K8:K9"/>
    <mergeCell ref="L18:L19"/>
    <mergeCell ref="L16:L17"/>
    <mergeCell ref="L14:L15"/>
    <mergeCell ref="L12:L13"/>
    <mergeCell ref="L10:L11"/>
    <mergeCell ref="I10:I11"/>
    <mergeCell ref="I8:I9"/>
    <mergeCell ref="I18:I19"/>
    <mergeCell ref="I16:I17"/>
    <mergeCell ref="I14:I15"/>
    <mergeCell ref="I12:I13"/>
  </mergeCells>
  <phoneticPr fontId="0" type="noConversion"/>
  <conditionalFormatting sqref="I7:K7 C25">
    <cfRule type="cellIs" dxfId="0" priority="1" stopIfTrue="1" operator="notEqual">
      <formula>1</formula>
    </cfRule>
  </conditionalFormatting>
  <printOptions horizontalCentered="1"/>
  <pageMargins left="0.23622047244094491" right="0" top="0.47244094488188981" bottom="0" header="0" footer="0"/>
  <pageSetup paperSize="9" scale="93" orientation="landscape" horizontalDpi="300" verticalDpi="300" r:id="rId1"/>
  <headerFooter alignWithMargins="0">
    <oddFooter>&amp;L&amp;A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6</vt:i4>
      </vt:variant>
    </vt:vector>
  </HeadingPairs>
  <TitlesOfParts>
    <vt:vector size="9" baseType="lpstr">
      <vt:lpstr>מחוון</vt:lpstr>
      <vt:lpstr>קריטריונים</vt:lpstr>
      <vt:lpstr>סיכום הצעות</vt:lpstr>
      <vt:lpstr>מחוון!_Ref216794116</vt:lpstr>
      <vt:lpstr>מחוון!_Ref216794121</vt:lpstr>
      <vt:lpstr>מחוון!WPrint_Area_W</vt:lpstr>
      <vt:lpstr>'סיכום הצעות'!WPrint_Area_W</vt:lpstr>
      <vt:lpstr>קריטריונים!WPrint_Area_W</vt:lpstr>
      <vt:lpstr>מחוון!WPrint_TitlesW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Miryam</dc:creator>
  <cp:lastModifiedBy>Ido Marinov</cp:lastModifiedBy>
  <cp:lastPrinted>2021-06-03T08:00:19Z</cp:lastPrinted>
  <dcterms:created xsi:type="dcterms:W3CDTF">1998-04-12T06:27:49Z</dcterms:created>
  <dcterms:modified xsi:type="dcterms:W3CDTF">2025-12-16T15:18:16Z</dcterms:modified>
</cp:coreProperties>
</file>